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xr:revisionPtr revIDLastSave="325" documentId="8_{3F7A75A0-76C8-4CEF-99EC-444ECDF28077}" xr6:coauthVersionLast="47" xr6:coauthVersionMax="47" xr10:uidLastSave="{8F59A9E4-825F-4E9D-AC5E-25A43E32EE36}"/>
  <bookViews>
    <workbookView xWindow="-110" yWindow="-110" windowWidth="19420" windowHeight="11500" tabRatio="753" firstSheet="14" activeTab="16" xr2:uid="{00000000-000D-0000-FFFF-FFFF00000000}"/>
  </bookViews>
  <sheets>
    <sheet name="４月" sheetId="1" r:id="rId1"/>
    <sheet name="５月" sheetId="40" r:id="rId2"/>
    <sheet name="6月" sheetId="41" r:id="rId3"/>
    <sheet name="7月" sheetId="42" r:id="rId4"/>
    <sheet name="８月" sheetId="43" r:id="rId5"/>
    <sheet name="９月" sheetId="44" r:id="rId6"/>
    <sheet name="１０月" sheetId="45" r:id="rId7"/>
    <sheet name="１１月" sheetId="46" r:id="rId8"/>
    <sheet name="１２月" sheetId="47" r:id="rId9"/>
    <sheet name="令和7年１月" sheetId="52" r:id="rId10"/>
    <sheet name="２月" sheetId="49" r:id="rId11"/>
    <sheet name="6年４月" sheetId="55" r:id="rId12"/>
    <sheet name="7年6月" sheetId="63" r:id="rId13"/>
    <sheet name="3月" sheetId="56" r:id="rId14"/>
    <sheet name="令和7年4月" sheetId="61" r:id="rId15"/>
    <sheet name="令和7年5月" sheetId="62" r:id="rId16"/>
    <sheet name="令和7年7月" sheetId="66" r:id="rId17"/>
    <sheet name="3月 (4)" sheetId="57" r:id="rId18"/>
    <sheet name="3月 (5)" sheetId="58" r:id="rId19"/>
    <sheet name="3月 (6)" sheetId="59" r:id="rId20"/>
    <sheet name="詳細情報" sheetId="51" r:id="rId21"/>
    <sheet name="11月分" sheetId="50" r:id="rId22"/>
    <sheet name="Sheet1" sheetId="53" r:id="rId23"/>
    <sheet name="Sheet2" sheetId="54" r:id="rId24"/>
    <sheet name="Sheet3" sheetId="60" r:id="rId25"/>
    <sheet name="Sheet4" sheetId="64" r:id="rId26"/>
    <sheet name="Sheet5" sheetId="65" r:id="rId27"/>
  </sheets>
  <externalReferences>
    <externalReference r:id="rId28"/>
    <externalReference r:id="rId29"/>
  </externalReferences>
  <definedNames>
    <definedName name="_xlnm.Print_Area" localSheetId="6">'１０月'!$A$1:$Z$73</definedName>
    <definedName name="_xlnm.Print_Area" localSheetId="7">'１１月'!$A$1:$Z$73</definedName>
    <definedName name="_xlnm.Print_Area" localSheetId="21">'11月分'!$A$1:$Z$73</definedName>
    <definedName name="_xlnm.Print_Area" localSheetId="8">'１２月'!$A$1:$Z$73</definedName>
    <definedName name="_xlnm.Print_Area" localSheetId="13">'3月'!$A$1:$Z$73</definedName>
    <definedName name="_xlnm.Print_Area" localSheetId="17">'3月 (4)'!$A$1:$Z$73</definedName>
    <definedName name="_xlnm.Print_Area" localSheetId="18">'3月 (5)'!$A$1:$Z$73</definedName>
    <definedName name="_xlnm.Print_Area" localSheetId="19">'3月 (6)'!$A$1:$Z$73</definedName>
    <definedName name="_xlnm.Print_Area" localSheetId="0">'４月'!$A$1:$Z$73</definedName>
    <definedName name="_xlnm.Print_Area" localSheetId="1">'５月'!$A$1:$Z$72</definedName>
    <definedName name="_xlnm.Print_Area" localSheetId="2">'6月'!$A$1:$Z$73</definedName>
    <definedName name="_xlnm.Print_Area" localSheetId="11">'6年４月'!$A$1:$Z$73</definedName>
    <definedName name="_xlnm.Print_Area" localSheetId="3">'7月'!$A$1:$Z$73</definedName>
    <definedName name="_xlnm.Print_Area" localSheetId="12">'7年6月'!$A$1:$AB$73</definedName>
    <definedName name="_xlnm.Print_Area" localSheetId="4">'８月'!$A$1:$Z$73</definedName>
    <definedName name="_xlnm.Print_Area" localSheetId="5">'９月'!$A$1:$Z$73</definedName>
    <definedName name="_xlnm.Print_Area" localSheetId="9">令和7年１月!$A$1:$Z$73</definedName>
    <definedName name="_xlnm.Print_Area" localSheetId="14">令和7年4月!$A$1:$Z$73</definedName>
    <definedName name="_xlnm.Print_Area" localSheetId="15">令和7年5月!$A$1:$Z$75</definedName>
    <definedName name="_xlnm.Print_Area" localSheetId="16">令和7年7月!$A$1:$Z$75</definedName>
    <definedName name="開始_日" localSheetId="9">'[1]４月'!$AD$60</definedName>
    <definedName name="開始_日">'４月'!$AD$60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1" i="66" l="1"/>
  <c r="A50" i="66" s="1"/>
  <c r="C50" i="66" s="1"/>
  <c r="Y42" i="66"/>
  <c r="X42" i="66"/>
  <c r="W42" i="66"/>
  <c r="V42" i="66"/>
  <c r="U42" i="66"/>
  <c r="T42" i="66"/>
  <c r="S42" i="66"/>
  <c r="Q42" i="66"/>
  <c r="P42" i="66"/>
  <c r="O42" i="66"/>
  <c r="N42" i="66"/>
  <c r="M42" i="66"/>
  <c r="L42" i="66"/>
  <c r="K42" i="66"/>
  <c r="I41" i="66"/>
  <c r="I41" i="66" a="1"/>
  <c r="A41" i="63"/>
  <c r="A50" i="63" s="1"/>
  <c r="Y42" i="63"/>
  <c r="X42" i="63"/>
  <c r="W42" i="63"/>
  <c r="V42" i="63"/>
  <c r="U42" i="63"/>
  <c r="T42" i="63"/>
  <c r="S42" i="63"/>
  <c r="Q42" i="63"/>
  <c r="P42" i="63"/>
  <c r="O42" i="63"/>
  <c r="N42" i="63"/>
  <c r="M42" i="63"/>
  <c r="L42" i="63"/>
  <c r="K42" i="63"/>
  <c r="A41" i="55"/>
  <c r="S41" i="55" s="1"/>
  <c r="A41" i="1" a="1"/>
  <c r="A41" i="1" s="1"/>
  <c r="A41" i="56"/>
  <c r="A50" i="56" s="1"/>
  <c r="A41" i="62"/>
  <c r="A50" i="62" s="1"/>
  <c r="C50" i="62" s="1"/>
  <c r="Y42" i="62"/>
  <c r="X42" i="62"/>
  <c r="W42" i="62"/>
  <c r="V42" i="62"/>
  <c r="U42" i="62"/>
  <c r="T42" i="62"/>
  <c r="S42" i="62"/>
  <c r="Q42" i="62"/>
  <c r="P42" i="62"/>
  <c r="O42" i="62"/>
  <c r="N42" i="62"/>
  <c r="M42" i="62"/>
  <c r="L42" i="62"/>
  <c r="K42" i="62"/>
  <c r="I41" i="62" a="1"/>
  <c r="I41" i="62" s="1"/>
  <c r="A41" i="61"/>
  <c r="A50" i="61" s="1"/>
  <c r="I41" i="61" a="1"/>
  <c r="I41" i="61" s="1"/>
  <c r="Y42" i="61"/>
  <c r="X42" i="61"/>
  <c r="W42" i="61"/>
  <c r="V42" i="61"/>
  <c r="U42" i="61"/>
  <c r="T42" i="61"/>
  <c r="S42" i="61"/>
  <c r="Q42" i="61"/>
  <c r="P42" i="61"/>
  <c r="O42" i="61"/>
  <c r="N42" i="61"/>
  <c r="M42" i="61"/>
  <c r="L42" i="61"/>
  <c r="K42" i="61"/>
  <c r="A41" i="50"/>
  <c r="A50" i="59"/>
  <c r="A49" i="59" s="1"/>
  <c r="V48" i="59"/>
  <c r="Q48" i="59"/>
  <c r="P48" i="59"/>
  <c r="O48" i="59"/>
  <c r="N48" i="59"/>
  <c r="M48" i="59"/>
  <c r="L48" i="59"/>
  <c r="K48" i="59"/>
  <c r="X47" i="59"/>
  <c r="T47" i="59"/>
  <c r="Q47" i="59"/>
  <c r="P47" i="59"/>
  <c r="O47" i="59"/>
  <c r="N47" i="59"/>
  <c r="M47" i="59"/>
  <c r="L47" i="59"/>
  <c r="K47" i="59"/>
  <c r="V46" i="59"/>
  <c r="T46" i="59"/>
  <c r="S46" i="59"/>
  <c r="Q46" i="59"/>
  <c r="P46" i="59"/>
  <c r="O46" i="59"/>
  <c r="N46" i="59"/>
  <c r="M46" i="59"/>
  <c r="L46" i="59"/>
  <c r="K46" i="59"/>
  <c r="X45" i="59"/>
  <c r="V45" i="59"/>
  <c r="U45" i="59"/>
  <c r="Q45" i="59"/>
  <c r="P45" i="59"/>
  <c r="O45" i="59"/>
  <c r="N45" i="59"/>
  <c r="M45" i="59"/>
  <c r="L45" i="59"/>
  <c r="K45" i="59"/>
  <c r="X44" i="59"/>
  <c r="W44" i="59"/>
  <c r="T44" i="59"/>
  <c r="Q44" i="59"/>
  <c r="P44" i="59"/>
  <c r="O44" i="59"/>
  <c r="N44" i="59"/>
  <c r="M44" i="59"/>
  <c r="L44" i="59"/>
  <c r="K44" i="59"/>
  <c r="Y43" i="59"/>
  <c r="V43" i="59"/>
  <c r="T43" i="59"/>
  <c r="S43" i="59"/>
  <c r="Q43" i="59"/>
  <c r="P43" i="59"/>
  <c r="O43" i="59"/>
  <c r="N43" i="59"/>
  <c r="M43" i="59"/>
  <c r="L43" i="59"/>
  <c r="K43" i="59"/>
  <c r="Y42" i="59"/>
  <c r="X42" i="59"/>
  <c r="W42" i="59"/>
  <c r="V42" i="59"/>
  <c r="U42" i="59"/>
  <c r="T42" i="59"/>
  <c r="S42" i="59"/>
  <c r="Q42" i="59"/>
  <c r="P42" i="59"/>
  <c r="O42" i="59"/>
  <c r="N42" i="59"/>
  <c r="M42" i="59"/>
  <c r="L42" i="59"/>
  <c r="K42" i="59"/>
  <c r="S41" i="59"/>
  <c r="U48" i="59" s="1"/>
  <c r="K41" i="59"/>
  <c r="A41" i="59"/>
  <c r="Y42" i="58"/>
  <c r="X42" i="58"/>
  <c r="W42" i="58"/>
  <c r="V42" i="58"/>
  <c r="U42" i="58"/>
  <c r="T42" i="58"/>
  <c r="S42" i="58"/>
  <c r="Q42" i="58"/>
  <c r="P42" i="58"/>
  <c r="O42" i="58"/>
  <c r="N42" i="58"/>
  <c r="M42" i="58"/>
  <c r="L42" i="58"/>
  <c r="K42" i="58"/>
  <c r="K41" i="58"/>
  <c r="L46" i="58" s="1"/>
  <c r="A41" i="58"/>
  <c r="A50" i="58" s="1"/>
  <c r="Y42" i="57"/>
  <c r="X42" i="57"/>
  <c r="W42" i="57"/>
  <c r="V42" i="57"/>
  <c r="U42" i="57"/>
  <c r="T42" i="57"/>
  <c r="S42" i="57"/>
  <c r="Q42" i="57"/>
  <c r="P42" i="57"/>
  <c r="O42" i="57"/>
  <c r="N42" i="57"/>
  <c r="M42" i="57"/>
  <c r="L42" i="57"/>
  <c r="K42" i="57"/>
  <c r="A41" i="57"/>
  <c r="K41" i="57" s="1"/>
  <c r="Y42" i="56"/>
  <c r="X42" i="56"/>
  <c r="W42" i="56"/>
  <c r="V42" i="56"/>
  <c r="U42" i="56"/>
  <c r="T42" i="56"/>
  <c r="S42" i="56"/>
  <c r="Q42" i="56"/>
  <c r="P42" i="56"/>
  <c r="O42" i="56"/>
  <c r="N42" i="56"/>
  <c r="M42" i="56"/>
  <c r="L42" i="56"/>
  <c r="K42" i="56"/>
  <c r="Y42" i="55"/>
  <c r="X42" i="55"/>
  <c r="W42" i="55"/>
  <c r="V42" i="55"/>
  <c r="U42" i="55"/>
  <c r="T42" i="55"/>
  <c r="S42" i="55"/>
  <c r="Q42" i="55"/>
  <c r="P42" i="55"/>
  <c r="O42" i="55"/>
  <c r="N42" i="55"/>
  <c r="M42" i="55"/>
  <c r="L42" i="55"/>
  <c r="K42" i="55"/>
  <c r="E50" i="66" l="1"/>
  <c r="C49" i="66"/>
  <c r="K41" i="66"/>
  <c r="S41" i="66"/>
  <c r="A49" i="63"/>
  <c r="C50" i="63"/>
  <c r="K41" i="63"/>
  <c r="S41" i="63"/>
  <c r="T45" i="55"/>
  <c r="X44" i="55"/>
  <c r="U47" i="55"/>
  <c r="W46" i="55"/>
  <c r="T46" i="55"/>
  <c r="S46" i="55"/>
  <c r="W47" i="55"/>
  <c r="Y44" i="55"/>
  <c r="V47" i="55"/>
  <c r="Y43" i="55"/>
  <c r="S43" i="55"/>
  <c r="V46" i="55"/>
  <c r="U46" i="55"/>
  <c r="K41" i="55"/>
  <c r="P44" i="55" s="1"/>
  <c r="A50" i="55"/>
  <c r="A49" i="55" s="1"/>
  <c r="U45" i="55"/>
  <c r="X46" i="55"/>
  <c r="V45" i="55"/>
  <c r="Y46" i="55"/>
  <c r="S48" i="55"/>
  <c r="W45" i="55"/>
  <c r="T48" i="55"/>
  <c r="X45" i="55"/>
  <c r="U48" i="55"/>
  <c r="Y45" i="55"/>
  <c r="S47" i="55"/>
  <c r="W44" i="55"/>
  <c r="T47" i="55"/>
  <c r="E50" i="62"/>
  <c r="C49" i="62"/>
  <c r="K41" i="62"/>
  <c r="S41" i="62"/>
  <c r="C50" i="61"/>
  <c r="C50" i="59"/>
  <c r="C49" i="59" s="1"/>
  <c r="K41" i="61"/>
  <c r="S41" i="61"/>
  <c r="K48" i="57"/>
  <c r="M47" i="57"/>
  <c r="O46" i="57"/>
  <c r="Q45" i="57"/>
  <c r="L47" i="57"/>
  <c r="N46" i="57"/>
  <c r="P45" i="57"/>
  <c r="K47" i="57"/>
  <c r="M46" i="57"/>
  <c r="O45" i="57"/>
  <c r="Q44" i="57"/>
  <c r="L46" i="57"/>
  <c r="N45" i="57"/>
  <c r="P44" i="57"/>
  <c r="K46" i="57"/>
  <c r="M45" i="57"/>
  <c r="O44" i="57"/>
  <c r="Q43" i="57"/>
  <c r="L45" i="57"/>
  <c r="N44" i="57"/>
  <c r="P43" i="57"/>
  <c r="Q48" i="57"/>
  <c r="K45" i="57"/>
  <c r="M44" i="57"/>
  <c r="O43" i="57"/>
  <c r="P48" i="57"/>
  <c r="L44" i="57"/>
  <c r="N43" i="57"/>
  <c r="O48" i="57"/>
  <c r="Q47" i="57"/>
  <c r="K44" i="57"/>
  <c r="M43" i="57"/>
  <c r="N48" i="57"/>
  <c r="P47" i="57"/>
  <c r="L43" i="57"/>
  <c r="M48" i="57"/>
  <c r="O47" i="57"/>
  <c r="Q46" i="57"/>
  <c r="K43" i="57"/>
  <c r="L48" i="57"/>
  <c r="N47" i="57"/>
  <c r="P46" i="57"/>
  <c r="A50" i="57"/>
  <c r="C50" i="57" s="1"/>
  <c r="E50" i="57" s="1"/>
  <c r="S41" i="57"/>
  <c r="U43" i="59"/>
  <c r="S44" i="59"/>
  <c r="Y47" i="59"/>
  <c r="W48" i="59"/>
  <c r="E50" i="59"/>
  <c r="X48" i="59"/>
  <c r="W43" i="59"/>
  <c r="U44" i="59"/>
  <c r="S45" i="59"/>
  <c r="Y48" i="59"/>
  <c r="X43" i="59"/>
  <c r="V44" i="59"/>
  <c r="T45" i="59"/>
  <c r="Y44" i="59"/>
  <c r="W45" i="59"/>
  <c r="U46" i="59"/>
  <c r="S47" i="59"/>
  <c r="Y45" i="59"/>
  <c r="W46" i="59"/>
  <c r="U47" i="59"/>
  <c r="S48" i="59"/>
  <c r="X46" i="59"/>
  <c r="V47" i="59"/>
  <c r="T48" i="59"/>
  <c r="Y46" i="59"/>
  <c r="W47" i="59"/>
  <c r="A49" i="58"/>
  <c r="C50" i="58"/>
  <c r="O45" i="58"/>
  <c r="M46" i="58"/>
  <c r="S41" i="58"/>
  <c r="P45" i="58"/>
  <c r="N46" i="58"/>
  <c r="L47" i="58"/>
  <c r="K47" i="58"/>
  <c r="Q45" i="58"/>
  <c r="O46" i="58"/>
  <c r="M47" i="58"/>
  <c r="K48" i="58"/>
  <c r="Q44" i="58"/>
  <c r="P46" i="58"/>
  <c r="N47" i="58"/>
  <c r="L48" i="58"/>
  <c r="K43" i="58"/>
  <c r="Q46" i="58"/>
  <c r="O47" i="58"/>
  <c r="M48" i="58"/>
  <c r="L43" i="58"/>
  <c r="P47" i="58"/>
  <c r="N48" i="58"/>
  <c r="M43" i="58"/>
  <c r="K44" i="58"/>
  <c r="Q47" i="58"/>
  <c r="O48" i="58"/>
  <c r="N43" i="58"/>
  <c r="L44" i="58"/>
  <c r="P48" i="58"/>
  <c r="O43" i="58"/>
  <c r="M44" i="58"/>
  <c r="K45" i="58"/>
  <c r="Q48" i="58"/>
  <c r="P43" i="58"/>
  <c r="N44" i="58"/>
  <c r="L45" i="58"/>
  <c r="Q43" i="58"/>
  <c r="O44" i="58"/>
  <c r="M45" i="58"/>
  <c r="K46" i="58"/>
  <c r="P44" i="58"/>
  <c r="N45" i="58"/>
  <c r="A49" i="56"/>
  <c r="C50" i="56"/>
  <c r="S41" i="56"/>
  <c r="K41" i="56"/>
  <c r="S44" i="55"/>
  <c r="W48" i="55"/>
  <c r="V43" i="55"/>
  <c r="T44" i="55"/>
  <c r="X48" i="55"/>
  <c r="X47" i="55"/>
  <c r="Y47" i="55"/>
  <c r="W43" i="55"/>
  <c r="U44" i="55"/>
  <c r="S45" i="55"/>
  <c r="Y48" i="55"/>
  <c r="T43" i="55"/>
  <c r="V48" i="55"/>
  <c r="U43" i="55"/>
  <c r="X43" i="55"/>
  <c r="V44" i="55"/>
  <c r="K41" i="52"/>
  <c r="A49" i="52"/>
  <c r="C49" i="52"/>
  <c r="S41" i="47"/>
  <c r="A41" i="46"/>
  <c r="A41" i="45"/>
  <c r="A41" i="43"/>
  <c r="Y42" i="52"/>
  <c r="X42" i="52"/>
  <c r="W42" i="52"/>
  <c r="V42" i="52"/>
  <c r="U42" i="52"/>
  <c r="T42" i="52"/>
  <c r="S42" i="52"/>
  <c r="Q42" i="52"/>
  <c r="P42" i="52"/>
  <c r="O42" i="52"/>
  <c r="N42" i="52"/>
  <c r="M42" i="52"/>
  <c r="L42" i="52"/>
  <c r="K42" i="52"/>
  <c r="T48" i="66" l="1"/>
  <c r="V47" i="66"/>
  <c r="X46" i="66"/>
  <c r="V46" i="66"/>
  <c r="X44" i="66"/>
  <c r="S46" i="66"/>
  <c r="Y43" i="66"/>
  <c r="S45" i="66"/>
  <c r="U44" i="66"/>
  <c r="Y48" i="66"/>
  <c r="X48" i="66"/>
  <c r="T44" i="66"/>
  <c r="V43" i="66"/>
  <c r="W48" i="66"/>
  <c r="Y47" i="66"/>
  <c r="S44" i="66"/>
  <c r="U43" i="66"/>
  <c r="S48" i="66"/>
  <c r="U47" i="66"/>
  <c r="W46" i="66"/>
  <c r="Y45" i="66"/>
  <c r="Y44" i="66"/>
  <c r="V45" i="66"/>
  <c r="W44" i="66"/>
  <c r="V48" i="66"/>
  <c r="X47" i="66"/>
  <c r="T43" i="66"/>
  <c r="S47" i="66"/>
  <c r="U46" i="66"/>
  <c r="W45" i="66"/>
  <c r="U45" i="66"/>
  <c r="T45" i="66"/>
  <c r="V44" i="66"/>
  <c r="X43" i="66"/>
  <c r="W43" i="66"/>
  <c r="U48" i="66"/>
  <c r="W47" i="66"/>
  <c r="Y46" i="66"/>
  <c r="S43" i="66"/>
  <c r="T47" i="66"/>
  <c r="X45" i="66"/>
  <c r="T46" i="66"/>
  <c r="K46" i="66"/>
  <c r="M45" i="66"/>
  <c r="O44" i="66"/>
  <c r="Q43" i="66"/>
  <c r="L45" i="66"/>
  <c r="Q48" i="66"/>
  <c r="M44" i="66"/>
  <c r="L44" i="66"/>
  <c r="O48" i="66"/>
  <c r="Q47" i="66"/>
  <c r="N47" i="66"/>
  <c r="P46" i="66"/>
  <c r="K48" i="66"/>
  <c r="M47" i="66"/>
  <c r="O46" i="66"/>
  <c r="Q45" i="66"/>
  <c r="L47" i="66"/>
  <c r="N46" i="66"/>
  <c r="P45" i="66"/>
  <c r="P43" i="66"/>
  <c r="M43" i="66"/>
  <c r="P47" i="66"/>
  <c r="L43" i="66"/>
  <c r="L48" i="66"/>
  <c r="K47" i="66"/>
  <c r="M46" i="66"/>
  <c r="O45" i="66"/>
  <c r="Q44" i="66"/>
  <c r="N44" i="66"/>
  <c r="K45" i="66"/>
  <c r="P48" i="66"/>
  <c r="N43" i="66"/>
  <c r="M48" i="66"/>
  <c r="O47" i="66"/>
  <c r="Q46" i="66"/>
  <c r="K43" i="66"/>
  <c r="L46" i="66"/>
  <c r="N45" i="66"/>
  <c r="P44" i="66"/>
  <c r="O43" i="66"/>
  <c r="K44" i="66"/>
  <c r="N48" i="66"/>
  <c r="G50" i="66"/>
  <c r="E49" i="66"/>
  <c r="L46" i="63"/>
  <c r="N45" i="63"/>
  <c r="P44" i="63"/>
  <c r="K46" i="63"/>
  <c r="M45" i="63"/>
  <c r="O44" i="63"/>
  <c r="Q43" i="63"/>
  <c r="L45" i="63"/>
  <c r="N44" i="63"/>
  <c r="P43" i="63"/>
  <c r="Q48" i="63"/>
  <c r="K45" i="63"/>
  <c r="M44" i="63"/>
  <c r="O43" i="63"/>
  <c r="P48" i="63"/>
  <c r="L44" i="63"/>
  <c r="N43" i="63"/>
  <c r="O48" i="63"/>
  <c r="Q47" i="63"/>
  <c r="K44" i="63"/>
  <c r="M43" i="63"/>
  <c r="N48" i="63"/>
  <c r="P47" i="63"/>
  <c r="L43" i="63"/>
  <c r="M48" i="63"/>
  <c r="O47" i="63"/>
  <c r="Q46" i="63"/>
  <c r="K43" i="63"/>
  <c r="L48" i="63"/>
  <c r="N47" i="63"/>
  <c r="P46" i="63"/>
  <c r="K48" i="63"/>
  <c r="M47" i="63"/>
  <c r="O46" i="63"/>
  <c r="Q45" i="63"/>
  <c r="L47" i="63"/>
  <c r="N46" i="63"/>
  <c r="P45" i="63"/>
  <c r="K47" i="63"/>
  <c r="M46" i="63"/>
  <c r="O45" i="63"/>
  <c r="Q44" i="63"/>
  <c r="U48" i="63"/>
  <c r="W47" i="63"/>
  <c r="Y46" i="63"/>
  <c r="S43" i="63"/>
  <c r="T48" i="63"/>
  <c r="V47" i="63"/>
  <c r="X46" i="63"/>
  <c r="S48" i="63"/>
  <c r="U47" i="63"/>
  <c r="W46" i="63"/>
  <c r="Y45" i="63"/>
  <c r="T47" i="63"/>
  <c r="V46" i="63"/>
  <c r="X45" i="63"/>
  <c r="S47" i="63"/>
  <c r="U46" i="63"/>
  <c r="W45" i="63"/>
  <c r="Y44" i="63"/>
  <c r="T46" i="63"/>
  <c r="V45" i="63"/>
  <c r="X44" i="63"/>
  <c r="S46" i="63"/>
  <c r="U45" i="63"/>
  <c r="W44" i="63"/>
  <c r="Y43" i="63"/>
  <c r="T45" i="63"/>
  <c r="V44" i="63"/>
  <c r="X43" i="63"/>
  <c r="Y48" i="63"/>
  <c r="S45" i="63"/>
  <c r="U44" i="63"/>
  <c r="W43" i="63"/>
  <c r="X48" i="63"/>
  <c r="T44" i="63"/>
  <c r="V43" i="63"/>
  <c r="W48" i="63"/>
  <c r="Y47" i="63"/>
  <c r="S44" i="63"/>
  <c r="U43" i="63"/>
  <c r="V48" i="63"/>
  <c r="X47" i="63"/>
  <c r="T43" i="63"/>
  <c r="C49" i="63"/>
  <c r="E50" i="63"/>
  <c r="P46" i="55"/>
  <c r="C50" i="55"/>
  <c r="C49" i="55" s="1"/>
  <c r="O46" i="55"/>
  <c r="Q46" i="55"/>
  <c r="M47" i="55"/>
  <c r="Q45" i="55"/>
  <c r="K46" i="55"/>
  <c r="L48" i="55"/>
  <c r="N47" i="55"/>
  <c r="M43" i="55"/>
  <c r="L47" i="55"/>
  <c r="Q47" i="55"/>
  <c r="L44" i="55"/>
  <c r="Q44" i="55"/>
  <c r="K44" i="55"/>
  <c r="Q48" i="55"/>
  <c r="K43" i="55"/>
  <c r="O44" i="55"/>
  <c r="K48" i="55"/>
  <c r="L43" i="55"/>
  <c r="P47" i="55"/>
  <c r="P48" i="55"/>
  <c r="N43" i="55"/>
  <c r="N45" i="55"/>
  <c r="P45" i="55"/>
  <c r="N46" i="55"/>
  <c r="N44" i="55"/>
  <c r="O48" i="55"/>
  <c r="K47" i="55"/>
  <c r="O45" i="55"/>
  <c r="M46" i="55"/>
  <c r="M48" i="55"/>
  <c r="N48" i="55"/>
  <c r="K45" i="55"/>
  <c r="Q43" i="55"/>
  <c r="P43" i="55"/>
  <c r="O43" i="55"/>
  <c r="L46" i="55"/>
  <c r="M45" i="55"/>
  <c r="L45" i="55"/>
  <c r="O47" i="55"/>
  <c r="M44" i="55"/>
  <c r="T48" i="62"/>
  <c r="V47" i="62"/>
  <c r="X46" i="62"/>
  <c r="S48" i="62"/>
  <c r="U47" i="62"/>
  <c r="W46" i="62"/>
  <c r="Y45" i="62"/>
  <c r="T47" i="62"/>
  <c r="V46" i="62"/>
  <c r="X45" i="62"/>
  <c r="S47" i="62"/>
  <c r="U46" i="62"/>
  <c r="W45" i="62"/>
  <c r="Y44" i="62"/>
  <c r="T46" i="62"/>
  <c r="V45" i="62"/>
  <c r="X44" i="62"/>
  <c r="T44" i="62"/>
  <c r="W48" i="62"/>
  <c r="Y47" i="62"/>
  <c r="S44" i="62"/>
  <c r="X47" i="62"/>
  <c r="S46" i="62"/>
  <c r="U45" i="62"/>
  <c r="W44" i="62"/>
  <c r="Y43" i="62"/>
  <c r="T45" i="62"/>
  <c r="V44" i="62"/>
  <c r="X43" i="62"/>
  <c r="Y48" i="62"/>
  <c r="S45" i="62"/>
  <c r="U44" i="62"/>
  <c r="W43" i="62"/>
  <c r="X48" i="62"/>
  <c r="V43" i="62"/>
  <c r="U43" i="62"/>
  <c r="V48" i="62"/>
  <c r="T43" i="62"/>
  <c r="U48" i="62"/>
  <c r="W47" i="62"/>
  <c r="Y46" i="62"/>
  <c r="S43" i="62"/>
  <c r="K46" i="62"/>
  <c r="M45" i="62"/>
  <c r="O44" i="62"/>
  <c r="Q43" i="62"/>
  <c r="L45" i="62"/>
  <c r="N44" i="62"/>
  <c r="P43" i="62"/>
  <c r="Q48" i="62"/>
  <c r="K45" i="62"/>
  <c r="M44" i="62"/>
  <c r="O43" i="62"/>
  <c r="P48" i="62"/>
  <c r="L44" i="62"/>
  <c r="N43" i="62"/>
  <c r="O48" i="62"/>
  <c r="Q47" i="62"/>
  <c r="K44" i="62"/>
  <c r="M43" i="62"/>
  <c r="K48" i="62"/>
  <c r="O46" i="62"/>
  <c r="L47" i="62"/>
  <c r="N46" i="62"/>
  <c r="P45" i="62"/>
  <c r="M46" i="62"/>
  <c r="Q44" i="62"/>
  <c r="P44" i="62"/>
  <c r="N48" i="62"/>
  <c r="P47" i="62"/>
  <c r="L43" i="62"/>
  <c r="M48" i="62"/>
  <c r="O47" i="62"/>
  <c r="Q46" i="62"/>
  <c r="K43" i="62"/>
  <c r="L48" i="62"/>
  <c r="N47" i="62"/>
  <c r="P46" i="62"/>
  <c r="M47" i="62"/>
  <c r="Q45" i="62"/>
  <c r="K47" i="62"/>
  <c r="O45" i="62"/>
  <c r="L46" i="62"/>
  <c r="N45" i="62"/>
  <c r="G50" i="62"/>
  <c r="E49" i="62"/>
  <c r="U48" i="61"/>
  <c r="W47" i="61"/>
  <c r="Y46" i="61"/>
  <c r="S43" i="61"/>
  <c r="V47" i="61"/>
  <c r="V46" i="61"/>
  <c r="X45" i="61"/>
  <c r="Y43" i="61"/>
  <c r="T46" i="61"/>
  <c r="V45" i="61"/>
  <c r="X44" i="61"/>
  <c r="T45" i="61"/>
  <c r="V44" i="61"/>
  <c r="X43" i="61"/>
  <c r="Y48" i="61"/>
  <c r="X48" i="61"/>
  <c r="T44" i="61"/>
  <c r="V43" i="61"/>
  <c r="S45" i="61"/>
  <c r="W48" i="61"/>
  <c r="Y47" i="61"/>
  <c r="S44" i="61"/>
  <c r="U43" i="61"/>
  <c r="T48" i="61"/>
  <c r="T47" i="61"/>
  <c r="S47" i="61"/>
  <c r="U46" i="61"/>
  <c r="W45" i="61"/>
  <c r="Y44" i="61"/>
  <c r="S46" i="61"/>
  <c r="U45" i="61"/>
  <c r="W44" i="61"/>
  <c r="U44" i="61"/>
  <c r="W43" i="61"/>
  <c r="V48" i="61"/>
  <c r="X47" i="61"/>
  <c r="T43" i="61"/>
  <c r="X46" i="61"/>
  <c r="S48" i="61"/>
  <c r="U47" i="61"/>
  <c r="W46" i="61"/>
  <c r="Y45" i="61"/>
  <c r="L46" i="61"/>
  <c r="N45" i="61"/>
  <c r="P44" i="61"/>
  <c r="O44" i="61"/>
  <c r="Q48" i="61"/>
  <c r="M44" i="61"/>
  <c r="N47" i="61"/>
  <c r="O48" i="61"/>
  <c r="Q47" i="61"/>
  <c r="K44" i="61"/>
  <c r="M43" i="61"/>
  <c r="L48" i="61"/>
  <c r="M48" i="61"/>
  <c r="O47" i="61"/>
  <c r="Q46" i="61"/>
  <c r="K43" i="61"/>
  <c r="K48" i="61"/>
  <c r="M47" i="61"/>
  <c r="O46" i="61"/>
  <c r="Q45" i="61"/>
  <c r="K46" i="61"/>
  <c r="M45" i="61"/>
  <c r="L45" i="61"/>
  <c r="P47" i="61"/>
  <c r="L47" i="61"/>
  <c r="N46" i="61"/>
  <c r="P45" i="61"/>
  <c r="K45" i="61"/>
  <c r="P48" i="61"/>
  <c r="L44" i="61"/>
  <c r="N43" i="61"/>
  <c r="L43" i="61"/>
  <c r="K47" i="61"/>
  <c r="M46" i="61"/>
  <c r="O45" i="61"/>
  <c r="Q44" i="61"/>
  <c r="Q43" i="61"/>
  <c r="N44" i="61"/>
  <c r="P43" i="61"/>
  <c r="O43" i="61"/>
  <c r="N48" i="61"/>
  <c r="P46" i="61"/>
  <c r="C49" i="61"/>
  <c r="E50" i="61"/>
  <c r="E49" i="57"/>
  <c r="G50" i="57"/>
  <c r="G49" i="57" s="1"/>
  <c r="A49" i="57"/>
  <c r="X48" i="57"/>
  <c r="T44" i="57"/>
  <c r="V43" i="57"/>
  <c r="W48" i="57"/>
  <c r="Y47" i="57"/>
  <c r="S44" i="57"/>
  <c r="U43" i="57"/>
  <c r="V48" i="57"/>
  <c r="X47" i="57"/>
  <c r="T43" i="57"/>
  <c r="U48" i="57"/>
  <c r="W47" i="57"/>
  <c r="Y46" i="57"/>
  <c r="S43" i="57"/>
  <c r="T48" i="57"/>
  <c r="V47" i="57"/>
  <c r="X46" i="57"/>
  <c r="S48" i="57"/>
  <c r="U47" i="57"/>
  <c r="W46" i="57"/>
  <c r="Y45" i="57"/>
  <c r="T47" i="57"/>
  <c r="V46" i="57"/>
  <c r="X45" i="57"/>
  <c r="S47" i="57"/>
  <c r="U46" i="57"/>
  <c r="W45" i="57"/>
  <c r="Y44" i="57"/>
  <c r="T46" i="57"/>
  <c r="V45" i="57"/>
  <c r="X44" i="57"/>
  <c r="S46" i="57"/>
  <c r="U45" i="57"/>
  <c r="W44" i="57"/>
  <c r="Y43" i="57"/>
  <c r="T45" i="57"/>
  <c r="V44" i="57"/>
  <c r="X43" i="57"/>
  <c r="Y48" i="57"/>
  <c r="S45" i="57"/>
  <c r="U44" i="57"/>
  <c r="W43" i="57"/>
  <c r="C49" i="57"/>
  <c r="E49" i="59"/>
  <c r="G50" i="59"/>
  <c r="C49" i="58"/>
  <c r="E50" i="58"/>
  <c r="U48" i="58"/>
  <c r="W47" i="58"/>
  <c r="Y46" i="58"/>
  <c r="S43" i="58"/>
  <c r="T48" i="58"/>
  <c r="V47" i="58"/>
  <c r="X46" i="58"/>
  <c r="S48" i="58"/>
  <c r="U47" i="58"/>
  <c r="W46" i="58"/>
  <c r="Y45" i="58"/>
  <c r="T47" i="58"/>
  <c r="V46" i="58"/>
  <c r="X45" i="58"/>
  <c r="S47" i="58"/>
  <c r="U46" i="58"/>
  <c r="W45" i="58"/>
  <c r="Y44" i="58"/>
  <c r="T46" i="58"/>
  <c r="V45" i="58"/>
  <c r="X44" i="58"/>
  <c r="S46" i="58"/>
  <c r="U45" i="58"/>
  <c r="W44" i="58"/>
  <c r="Y43" i="58"/>
  <c r="T45" i="58"/>
  <c r="V44" i="58"/>
  <c r="X43" i="58"/>
  <c r="Y48" i="58"/>
  <c r="S45" i="58"/>
  <c r="U44" i="58"/>
  <c r="W43" i="58"/>
  <c r="X48" i="58"/>
  <c r="T44" i="58"/>
  <c r="V43" i="58"/>
  <c r="W48" i="58"/>
  <c r="Y47" i="58"/>
  <c r="S44" i="58"/>
  <c r="U43" i="58"/>
  <c r="V48" i="58"/>
  <c r="X47" i="58"/>
  <c r="T43" i="58"/>
  <c r="U48" i="56"/>
  <c r="W47" i="56"/>
  <c r="Y46" i="56"/>
  <c r="S43" i="56"/>
  <c r="T48" i="56"/>
  <c r="V47" i="56"/>
  <c r="X46" i="56"/>
  <c r="S48" i="56"/>
  <c r="U47" i="56"/>
  <c r="W46" i="56"/>
  <c r="Y45" i="56"/>
  <c r="T47" i="56"/>
  <c r="V46" i="56"/>
  <c r="X45" i="56"/>
  <c r="S47" i="56"/>
  <c r="U46" i="56"/>
  <c r="W45" i="56"/>
  <c r="Y44" i="56"/>
  <c r="T46" i="56"/>
  <c r="V45" i="56"/>
  <c r="X44" i="56"/>
  <c r="S46" i="56"/>
  <c r="U45" i="56"/>
  <c r="W44" i="56"/>
  <c r="Y43" i="56"/>
  <c r="T45" i="56"/>
  <c r="V44" i="56"/>
  <c r="X43" i="56"/>
  <c r="Y48" i="56"/>
  <c r="S45" i="56"/>
  <c r="U44" i="56"/>
  <c r="W43" i="56"/>
  <c r="V48" i="56"/>
  <c r="T43" i="56"/>
  <c r="X48" i="56"/>
  <c r="T44" i="56"/>
  <c r="V43" i="56"/>
  <c r="W48" i="56"/>
  <c r="Y47" i="56"/>
  <c r="S44" i="56"/>
  <c r="U43" i="56"/>
  <c r="X47" i="56"/>
  <c r="C49" i="56"/>
  <c r="E50" i="56"/>
  <c r="L46" i="56"/>
  <c r="N45" i="56"/>
  <c r="P44" i="56"/>
  <c r="K46" i="56"/>
  <c r="M45" i="56"/>
  <c r="O44" i="56"/>
  <c r="Q43" i="56"/>
  <c r="L45" i="56"/>
  <c r="N44" i="56"/>
  <c r="P43" i="56"/>
  <c r="Q48" i="56"/>
  <c r="K45" i="56"/>
  <c r="M44" i="56"/>
  <c r="O43" i="56"/>
  <c r="P48" i="56"/>
  <c r="L44" i="56"/>
  <c r="N43" i="56"/>
  <c r="O48" i="56"/>
  <c r="Q47" i="56"/>
  <c r="K44" i="56"/>
  <c r="M43" i="56"/>
  <c r="N48" i="56"/>
  <c r="P47" i="56"/>
  <c r="L43" i="56"/>
  <c r="M48" i="56"/>
  <c r="O47" i="56"/>
  <c r="Q46" i="56"/>
  <c r="K43" i="56"/>
  <c r="L48" i="56"/>
  <c r="N47" i="56"/>
  <c r="P46" i="56"/>
  <c r="K47" i="56"/>
  <c r="O45" i="56"/>
  <c r="K48" i="56"/>
  <c r="M47" i="56"/>
  <c r="O46" i="56"/>
  <c r="Q45" i="56"/>
  <c r="L47" i="56"/>
  <c r="N46" i="56"/>
  <c r="P45" i="56"/>
  <c r="M46" i="56"/>
  <c r="Q44" i="56"/>
  <c r="S41" i="52"/>
  <c r="AE58" i="52"/>
  <c r="I50" i="66" l="1"/>
  <c r="G49" i="66"/>
  <c r="E49" i="63"/>
  <c r="G50" i="63"/>
  <c r="E50" i="55"/>
  <c r="E49" i="55" s="1"/>
  <c r="G49" i="62"/>
  <c r="I50" i="62"/>
  <c r="I50" i="57"/>
  <c r="I49" i="57" s="1"/>
  <c r="E49" i="61"/>
  <c r="G50" i="61"/>
  <c r="G49" i="59"/>
  <c r="I50" i="59"/>
  <c r="E49" i="58"/>
  <c r="G50" i="58"/>
  <c r="E49" i="56"/>
  <c r="G50" i="56"/>
  <c r="U48" i="52"/>
  <c r="S47" i="52"/>
  <c r="Y46" i="52"/>
  <c r="W45" i="52"/>
  <c r="U44" i="52"/>
  <c r="S43" i="52"/>
  <c r="X46" i="52"/>
  <c r="S48" i="52"/>
  <c r="Y47" i="52"/>
  <c r="W46" i="52"/>
  <c r="U45" i="52"/>
  <c r="S44" i="52"/>
  <c r="Y43" i="52"/>
  <c r="V47" i="52"/>
  <c r="T46" i="52"/>
  <c r="X47" i="52"/>
  <c r="V46" i="52"/>
  <c r="T45" i="52"/>
  <c r="X43" i="52"/>
  <c r="X48" i="52"/>
  <c r="X44" i="52"/>
  <c r="V45" i="52"/>
  <c r="Y48" i="52"/>
  <c r="W47" i="52"/>
  <c r="U46" i="52"/>
  <c r="S45" i="52"/>
  <c r="Y44" i="52"/>
  <c r="W43" i="52"/>
  <c r="V43" i="52"/>
  <c r="V44" i="52"/>
  <c r="T43" i="52"/>
  <c r="T44" i="52"/>
  <c r="W48" i="52"/>
  <c r="U47" i="52"/>
  <c r="S46" i="52"/>
  <c r="Y45" i="52"/>
  <c r="W44" i="52"/>
  <c r="U43" i="52"/>
  <c r="V48" i="52"/>
  <c r="T47" i="52"/>
  <c r="X45" i="52"/>
  <c r="T48" i="52"/>
  <c r="L48" i="52"/>
  <c r="P46" i="52"/>
  <c r="N45" i="52"/>
  <c r="L44" i="52"/>
  <c r="P47" i="52"/>
  <c r="N46" i="52"/>
  <c r="L45" i="52"/>
  <c r="P43" i="52"/>
  <c r="Q45" i="52"/>
  <c r="O44" i="52"/>
  <c r="K48" i="52"/>
  <c r="M45" i="52"/>
  <c r="Q48" i="52"/>
  <c r="O47" i="52"/>
  <c r="M46" i="52"/>
  <c r="K45" i="52"/>
  <c r="Q44" i="52"/>
  <c r="M47" i="52"/>
  <c r="M43" i="52"/>
  <c r="Q47" i="52"/>
  <c r="Q43" i="52"/>
  <c r="P48" i="52"/>
  <c r="N47" i="52"/>
  <c r="L46" i="52"/>
  <c r="P44" i="52"/>
  <c r="N43" i="52"/>
  <c r="O48" i="52"/>
  <c r="K46" i="52"/>
  <c r="N48" i="52"/>
  <c r="L47" i="52"/>
  <c r="P45" i="52"/>
  <c r="N44" i="52"/>
  <c r="L43" i="52"/>
  <c r="M48" i="52"/>
  <c r="K47" i="52"/>
  <c r="Q46" i="52"/>
  <c r="O45" i="52"/>
  <c r="M44" i="52"/>
  <c r="K43" i="52"/>
  <c r="O46" i="52"/>
  <c r="K44" i="52"/>
  <c r="E50" i="52"/>
  <c r="E49" i="52" s="1"/>
  <c r="K50" i="66" l="1"/>
  <c r="I49" i="66"/>
  <c r="K50" i="57"/>
  <c r="G49" i="63"/>
  <c r="I50" i="63"/>
  <c r="G50" i="55"/>
  <c r="I50" i="55" s="1"/>
  <c r="I49" i="62"/>
  <c r="K50" i="62"/>
  <c r="I50" i="61"/>
  <c r="G49" i="61"/>
  <c r="I49" i="59"/>
  <c r="K50" i="59"/>
  <c r="G49" i="58"/>
  <c r="I50" i="58"/>
  <c r="K49" i="57"/>
  <c r="S50" i="57"/>
  <c r="G49" i="56"/>
  <c r="I50" i="56"/>
  <c r="G50" i="52"/>
  <c r="G49" i="52" s="1"/>
  <c r="S50" i="66" l="1"/>
  <c r="K49" i="66"/>
  <c r="I49" i="63"/>
  <c r="K50" i="63"/>
  <c r="G49" i="55"/>
  <c r="K49" i="62"/>
  <c r="S50" i="62"/>
  <c r="I49" i="61"/>
  <c r="K50" i="61"/>
  <c r="K49" i="59"/>
  <c r="S50" i="59"/>
  <c r="I49" i="58"/>
  <c r="K50" i="58"/>
  <c r="A54" i="57"/>
  <c r="C54" i="57" s="1"/>
  <c r="E54" i="57" s="1"/>
  <c r="G54" i="57" s="1"/>
  <c r="I54" i="57" s="1"/>
  <c r="K54" i="57" s="1"/>
  <c r="S54" i="57" s="1"/>
  <c r="A58" i="57" s="1"/>
  <c r="C58" i="57" s="1"/>
  <c r="E58" i="57" s="1"/>
  <c r="G58" i="57" s="1"/>
  <c r="I58" i="57" s="1"/>
  <c r="K58" i="57" s="1"/>
  <c r="S58" i="57" s="1"/>
  <c r="A62" i="57" s="1"/>
  <c r="C62" i="57" s="1"/>
  <c r="E62" i="57" s="1"/>
  <c r="G62" i="57" s="1"/>
  <c r="I62" i="57" s="1"/>
  <c r="K62" i="57" s="1"/>
  <c r="S62" i="57" s="1"/>
  <c r="A66" i="57" s="1"/>
  <c r="C66" i="57" s="1"/>
  <c r="E66" i="57" s="1"/>
  <c r="G66" i="57" s="1"/>
  <c r="I66" i="57" s="1"/>
  <c r="K66" i="57" s="1"/>
  <c r="S66" i="57" s="1"/>
  <c r="A70" i="57" s="1"/>
  <c r="C70" i="57" s="1"/>
  <c r="S49" i="57"/>
  <c r="I49" i="56"/>
  <c r="K50" i="56"/>
  <c r="K50" i="55"/>
  <c r="I49" i="55"/>
  <c r="I50" i="52"/>
  <c r="I49" i="52" s="1"/>
  <c r="A54" i="66" l="1"/>
  <c r="C54" i="66" s="1"/>
  <c r="E54" i="66" s="1"/>
  <c r="G54" i="66" s="1"/>
  <c r="I54" i="66" s="1"/>
  <c r="K54" i="66" s="1"/>
  <c r="S54" i="66" s="1"/>
  <c r="A58" i="66" s="1"/>
  <c r="C58" i="66" s="1"/>
  <c r="E58" i="66" s="1"/>
  <c r="G58" i="66" s="1"/>
  <c r="I58" i="66" s="1"/>
  <c r="K58" i="66" s="1"/>
  <c r="S58" i="66" s="1"/>
  <c r="A62" i="66" s="1"/>
  <c r="C62" i="66" s="1"/>
  <c r="E62" i="66" s="1"/>
  <c r="G62" i="66" s="1"/>
  <c r="I62" i="66" s="1"/>
  <c r="K62" i="66" s="1"/>
  <c r="S62" i="66" s="1"/>
  <c r="A66" i="66" s="1"/>
  <c r="C66" i="66" s="1"/>
  <c r="E66" i="66" s="1"/>
  <c r="G66" i="66" s="1"/>
  <c r="I66" i="66" s="1"/>
  <c r="K66" i="66" s="1"/>
  <c r="S66" i="66" s="1"/>
  <c r="A70" i="66" s="1"/>
  <c r="C70" i="66" s="1"/>
  <c r="S49" i="66"/>
  <c r="K49" i="63"/>
  <c r="S50" i="63"/>
  <c r="S49" i="62"/>
  <c r="A54" i="62"/>
  <c r="C54" i="62" s="1"/>
  <c r="E54" i="62" s="1"/>
  <c r="G54" i="62" s="1"/>
  <c r="I54" i="62" s="1"/>
  <c r="K54" i="62" s="1"/>
  <c r="S54" i="62" s="1"/>
  <c r="A58" i="62" s="1"/>
  <c r="C58" i="62" s="1"/>
  <c r="E58" i="62" s="1"/>
  <c r="G58" i="62" s="1"/>
  <c r="I58" i="62" s="1"/>
  <c r="K58" i="62" s="1"/>
  <c r="S58" i="62" s="1"/>
  <c r="A62" i="62" s="1"/>
  <c r="C62" i="62" s="1"/>
  <c r="E62" i="62" s="1"/>
  <c r="G62" i="62" s="1"/>
  <c r="I62" i="62" s="1"/>
  <c r="K62" i="62" s="1"/>
  <c r="S62" i="62" s="1"/>
  <c r="A66" i="62" s="1"/>
  <c r="C66" i="62" s="1"/>
  <c r="E66" i="62" s="1"/>
  <c r="G66" i="62" s="1"/>
  <c r="I66" i="62" s="1"/>
  <c r="K66" i="62" s="1"/>
  <c r="S66" i="62" s="1"/>
  <c r="A70" i="62" s="1"/>
  <c r="C70" i="62" s="1"/>
  <c r="S50" i="61"/>
  <c r="K49" i="61"/>
  <c r="S49" i="59"/>
  <c r="A54" i="59"/>
  <c r="C54" i="59" s="1"/>
  <c r="E54" i="59" s="1"/>
  <c r="G54" i="59" s="1"/>
  <c r="I54" i="59" s="1"/>
  <c r="K54" i="59" s="1"/>
  <c r="S54" i="59" s="1"/>
  <c r="A58" i="59" s="1"/>
  <c r="C58" i="59" s="1"/>
  <c r="E58" i="59" s="1"/>
  <c r="G58" i="59" s="1"/>
  <c r="I58" i="59" s="1"/>
  <c r="K58" i="59" s="1"/>
  <c r="S58" i="59" s="1"/>
  <c r="A62" i="59" s="1"/>
  <c r="C62" i="59" s="1"/>
  <c r="E62" i="59" s="1"/>
  <c r="G62" i="59" s="1"/>
  <c r="I62" i="59" s="1"/>
  <c r="K62" i="59" s="1"/>
  <c r="S62" i="59" s="1"/>
  <c r="A66" i="59" s="1"/>
  <c r="C66" i="59" s="1"/>
  <c r="E66" i="59" s="1"/>
  <c r="G66" i="59" s="1"/>
  <c r="I66" i="59" s="1"/>
  <c r="K66" i="59" s="1"/>
  <c r="S66" i="59" s="1"/>
  <c r="A70" i="59" s="1"/>
  <c r="C70" i="59" s="1"/>
  <c r="K49" i="58"/>
  <c r="S50" i="58"/>
  <c r="K49" i="56"/>
  <c r="S50" i="56"/>
  <c r="K49" i="55"/>
  <c r="S50" i="55"/>
  <c r="K50" i="52"/>
  <c r="K49" i="52" s="1"/>
  <c r="S49" i="63" l="1"/>
  <c r="A54" i="63"/>
  <c r="C54" i="63" s="1"/>
  <c r="E54" i="63" s="1"/>
  <c r="G54" i="63" s="1"/>
  <c r="I54" i="63" s="1"/>
  <c r="K54" i="63" s="1"/>
  <c r="S54" i="63" s="1"/>
  <c r="A58" i="63" s="1"/>
  <c r="C58" i="63" s="1"/>
  <c r="E58" i="63" s="1"/>
  <c r="G58" i="63" s="1"/>
  <c r="I58" i="63" s="1"/>
  <c r="K58" i="63" s="1"/>
  <c r="S58" i="63" s="1"/>
  <c r="A62" i="63" s="1"/>
  <c r="C62" i="63" s="1"/>
  <c r="E62" i="63" s="1"/>
  <c r="I62" i="63" s="1"/>
  <c r="K62" i="63" s="1"/>
  <c r="S62" i="63" s="1"/>
  <c r="A66" i="63" s="1"/>
  <c r="C66" i="63" s="1"/>
  <c r="G66" i="63" s="1"/>
  <c r="I66" i="63" s="1"/>
  <c r="K66" i="63" s="1"/>
  <c r="S66" i="63" s="1"/>
  <c r="A70" i="63" s="1"/>
  <c r="C70" i="63" s="1"/>
  <c r="A54" i="61"/>
  <c r="C54" i="61" s="1"/>
  <c r="E54" i="61" s="1"/>
  <c r="G54" i="61" s="1"/>
  <c r="I54" i="61" s="1"/>
  <c r="K54" i="61" s="1"/>
  <c r="S54" i="61" s="1"/>
  <c r="A58" i="61" s="1"/>
  <c r="C58" i="61" s="1"/>
  <c r="E58" i="61" s="1"/>
  <c r="G58" i="61" s="1"/>
  <c r="I58" i="61" s="1"/>
  <c r="K58" i="61" s="1"/>
  <c r="S58" i="61" s="1"/>
  <c r="A62" i="61" s="1"/>
  <c r="C62" i="61" s="1"/>
  <c r="E62" i="61" s="1"/>
  <c r="G62" i="61" s="1"/>
  <c r="I62" i="61" s="1"/>
  <c r="K62" i="61" s="1"/>
  <c r="S62" i="61" s="1"/>
  <c r="A66" i="61" s="1"/>
  <c r="C66" i="61" s="1"/>
  <c r="E66" i="61" s="1"/>
  <c r="G66" i="61" s="1"/>
  <c r="I66" i="61" s="1"/>
  <c r="K66" i="61" s="1"/>
  <c r="S66" i="61" s="1"/>
  <c r="A70" i="61" s="1"/>
  <c r="C70" i="61" s="1"/>
  <c r="S49" i="61"/>
  <c r="S49" i="58"/>
  <c r="A54" i="58"/>
  <c r="C54" i="58" s="1"/>
  <c r="E54" i="58" s="1"/>
  <c r="G54" i="58" s="1"/>
  <c r="I54" i="58" s="1"/>
  <c r="K54" i="58" s="1"/>
  <c r="S54" i="58" s="1"/>
  <c r="A58" i="58" s="1"/>
  <c r="C58" i="58" s="1"/>
  <c r="E58" i="58" s="1"/>
  <c r="G58" i="58" s="1"/>
  <c r="I58" i="58" s="1"/>
  <c r="K58" i="58" s="1"/>
  <c r="S58" i="58" s="1"/>
  <c r="A62" i="58" s="1"/>
  <c r="C62" i="58" s="1"/>
  <c r="E62" i="58" s="1"/>
  <c r="G62" i="58" s="1"/>
  <c r="I62" i="58" s="1"/>
  <c r="K62" i="58" s="1"/>
  <c r="S62" i="58" s="1"/>
  <c r="A66" i="58" s="1"/>
  <c r="C66" i="58" s="1"/>
  <c r="E66" i="58" s="1"/>
  <c r="G66" i="58" s="1"/>
  <c r="I66" i="58" s="1"/>
  <c r="K66" i="58" s="1"/>
  <c r="S66" i="58" s="1"/>
  <c r="A70" i="58" s="1"/>
  <c r="C70" i="58" s="1"/>
  <c r="S49" i="56"/>
  <c r="A54" i="56"/>
  <c r="C54" i="56" s="1"/>
  <c r="E54" i="56" s="1"/>
  <c r="G54" i="56" s="1"/>
  <c r="I54" i="56" s="1"/>
  <c r="K54" i="56" s="1"/>
  <c r="S54" i="56" s="1"/>
  <c r="A58" i="56" s="1"/>
  <c r="C58" i="56" s="1"/>
  <c r="E58" i="56" s="1"/>
  <c r="G58" i="56" s="1"/>
  <c r="I58" i="56" s="1"/>
  <c r="K58" i="56" s="1"/>
  <c r="S58" i="56" s="1"/>
  <c r="A62" i="56" s="1"/>
  <c r="C62" i="56" s="1"/>
  <c r="E62" i="56" s="1"/>
  <c r="G62" i="56" s="1"/>
  <c r="I62" i="56" s="1"/>
  <c r="K62" i="56" s="1"/>
  <c r="S62" i="56" s="1"/>
  <c r="A66" i="56" s="1"/>
  <c r="C66" i="56" s="1"/>
  <c r="E66" i="56" s="1"/>
  <c r="G66" i="56" s="1"/>
  <c r="I66" i="56" s="1"/>
  <c r="K66" i="56" s="1"/>
  <c r="S66" i="56" s="1"/>
  <c r="A70" i="56" s="1"/>
  <c r="C70" i="56" s="1"/>
  <c r="A54" i="55"/>
  <c r="C54" i="55" s="1"/>
  <c r="E54" i="55" s="1"/>
  <c r="G54" i="55" s="1"/>
  <c r="I54" i="55" s="1"/>
  <c r="K54" i="55" s="1"/>
  <c r="S54" i="55" s="1"/>
  <c r="A58" i="55" s="1"/>
  <c r="C58" i="55" s="1"/>
  <c r="E58" i="55" s="1"/>
  <c r="G58" i="55" s="1"/>
  <c r="I58" i="55" s="1"/>
  <c r="K58" i="55" s="1"/>
  <c r="S58" i="55" s="1"/>
  <c r="A62" i="55" s="1"/>
  <c r="C62" i="55" s="1"/>
  <c r="E62" i="55" s="1"/>
  <c r="G62" i="55" s="1"/>
  <c r="I62" i="55" s="1"/>
  <c r="K62" i="55" s="1"/>
  <c r="S62" i="55" s="1"/>
  <c r="A66" i="55" s="1"/>
  <c r="C66" i="55" s="1"/>
  <c r="E66" i="55" s="1"/>
  <c r="G66" i="55" s="1"/>
  <c r="I66" i="55" s="1"/>
  <c r="K66" i="55" s="1"/>
  <c r="S66" i="55" s="1"/>
  <c r="A70" i="55" s="1"/>
  <c r="C70" i="55" s="1"/>
  <c r="S49" i="55"/>
  <c r="S50" i="52"/>
  <c r="A54" i="52" l="1"/>
  <c r="S49" i="52"/>
  <c r="C54" i="52"/>
  <c r="E54" i="52" s="1"/>
  <c r="G54" i="52" s="1"/>
  <c r="I54" i="52" s="1"/>
  <c r="K54" i="52" s="1"/>
  <c r="S54" i="52" s="1"/>
  <c r="A58" i="52" s="1"/>
  <c r="C58" i="52" s="1"/>
  <c r="E58" i="52" s="1"/>
  <c r="G58" i="52" s="1"/>
  <c r="I58" i="52" s="1"/>
  <c r="K58" i="52" s="1"/>
  <c r="S58" i="52" s="1"/>
  <c r="A62" i="52" s="1"/>
  <c r="C62" i="52" s="1"/>
  <c r="E62" i="52" s="1"/>
  <c r="G62" i="52" s="1"/>
  <c r="I62" i="52" s="1"/>
  <c r="K62" i="52" s="1"/>
  <c r="S62" i="52" s="1"/>
  <c r="A66" i="52" s="1"/>
  <c r="C66" i="52" s="1"/>
  <c r="E66" i="52" s="1"/>
  <c r="G66" i="52" s="1"/>
  <c r="I66" i="52" s="1"/>
  <c r="K66" i="52" s="1"/>
  <c r="S66" i="52" s="1"/>
  <c r="A70" i="52" s="1"/>
  <c r="C70" i="52" s="1"/>
  <c r="K41" i="40" l="1"/>
  <c r="K42" i="41"/>
  <c r="K42" i="42"/>
  <c r="K42" i="43"/>
  <c r="K42" i="44"/>
  <c r="K42" i="45"/>
  <c r="K42" i="46"/>
  <c r="K42" i="47"/>
  <c r="K42" i="49"/>
  <c r="K42" i="50"/>
  <c r="K42" i="1"/>
  <c r="Y41" i="40" l="1"/>
  <c r="X41" i="40"/>
  <c r="W41" i="40"/>
  <c r="V41" i="40"/>
  <c r="U41" i="40"/>
  <c r="T41" i="40"/>
  <c r="S41" i="40"/>
  <c r="Q41" i="40"/>
  <c r="P41" i="40"/>
  <c r="O41" i="40"/>
  <c r="N41" i="40"/>
  <c r="M41" i="40"/>
  <c r="L41" i="40"/>
  <c r="Y42" i="41"/>
  <c r="X42" i="41"/>
  <c r="W42" i="41"/>
  <c r="V42" i="41"/>
  <c r="U42" i="41"/>
  <c r="T42" i="41"/>
  <c r="S42" i="41"/>
  <c r="Q42" i="41"/>
  <c r="P42" i="41"/>
  <c r="O42" i="41"/>
  <c r="N42" i="41"/>
  <c r="M42" i="41"/>
  <c r="L42" i="41"/>
  <c r="Y42" i="42"/>
  <c r="X42" i="42"/>
  <c r="W42" i="42"/>
  <c r="V42" i="42"/>
  <c r="U42" i="42"/>
  <c r="T42" i="42"/>
  <c r="S42" i="42"/>
  <c r="Q42" i="42"/>
  <c r="P42" i="42"/>
  <c r="O42" i="42"/>
  <c r="N42" i="42"/>
  <c r="M42" i="42"/>
  <c r="L42" i="42"/>
  <c r="Y42" i="43"/>
  <c r="X42" i="43"/>
  <c r="W42" i="43"/>
  <c r="V42" i="43"/>
  <c r="U42" i="43"/>
  <c r="T42" i="43"/>
  <c r="S42" i="43"/>
  <c r="Q42" i="43"/>
  <c r="P42" i="43"/>
  <c r="O42" i="43"/>
  <c r="N42" i="43"/>
  <c r="M42" i="43"/>
  <c r="L42" i="43"/>
  <c r="Y42" i="44"/>
  <c r="X42" i="44"/>
  <c r="W42" i="44"/>
  <c r="V42" i="44"/>
  <c r="U42" i="44"/>
  <c r="T42" i="44"/>
  <c r="S42" i="44"/>
  <c r="Q42" i="44"/>
  <c r="P42" i="44"/>
  <c r="O42" i="44"/>
  <c r="N42" i="44"/>
  <c r="M42" i="44"/>
  <c r="L42" i="44"/>
  <c r="Y42" i="45"/>
  <c r="X42" i="45"/>
  <c r="W42" i="45"/>
  <c r="V42" i="45"/>
  <c r="U42" i="45"/>
  <c r="T42" i="45"/>
  <c r="S42" i="45"/>
  <c r="Q42" i="45"/>
  <c r="P42" i="45"/>
  <c r="O42" i="45"/>
  <c r="N42" i="45"/>
  <c r="M42" i="45"/>
  <c r="L42" i="45"/>
  <c r="Y42" i="46"/>
  <c r="X42" i="46"/>
  <c r="W42" i="46"/>
  <c r="V42" i="46"/>
  <c r="U42" i="46"/>
  <c r="T42" i="46"/>
  <c r="S42" i="46"/>
  <c r="Q42" i="46"/>
  <c r="P42" i="46"/>
  <c r="O42" i="46"/>
  <c r="N42" i="46"/>
  <c r="M42" i="46"/>
  <c r="L42" i="46"/>
  <c r="Y42" i="47"/>
  <c r="X42" i="47"/>
  <c r="W42" i="47"/>
  <c r="V42" i="47"/>
  <c r="U42" i="47"/>
  <c r="T42" i="47"/>
  <c r="S42" i="47"/>
  <c r="Q42" i="47"/>
  <c r="P42" i="47"/>
  <c r="O42" i="47"/>
  <c r="N42" i="47"/>
  <c r="M42" i="47"/>
  <c r="L42" i="47"/>
  <c r="Y42" i="49"/>
  <c r="X42" i="49"/>
  <c r="W42" i="49"/>
  <c r="V42" i="49"/>
  <c r="U42" i="49"/>
  <c r="T42" i="49"/>
  <c r="S42" i="49"/>
  <c r="Q42" i="49"/>
  <c r="P42" i="49"/>
  <c r="O42" i="49"/>
  <c r="N42" i="49"/>
  <c r="M42" i="49"/>
  <c r="L42" i="49"/>
  <c r="Y42" i="50"/>
  <c r="X42" i="50"/>
  <c r="W42" i="50"/>
  <c r="V42" i="50"/>
  <c r="U42" i="50"/>
  <c r="T42" i="50"/>
  <c r="S42" i="50"/>
  <c r="Q42" i="50"/>
  <c r="P42" i="50"/>
  <c r="O42" i="50"/>
  <c r="N42" i="50"/>
  <c r="M42" i="50"/>
  <c r="L42" i="50"/>
  <c r="Y42" i="1"/>
  <c r="X42" i="1"/>
  <c r="W42" i="1"/>
  <c r="V42" i="1"/>
  <c r="U42" i="1"/>
  <c r="T42" i="1"/>
  <c r="S42" i="1"/>
  <c r="Q42" i="1"/>
  <c r="P42" i="1"/>
  <c r="O42" i="1"/>
  <c r="N42" i="1"/>
  <c r="M42" i="1"/>
  <c r="L42" i="1"/>
  <c r="K41" i="49" l="1"/>
  <c r="A41" i="47"/>
  <c r="A41" i="44"/>
  <c r="A41" i="42"/>
  <c r="A41" i="41"/>
  <c r="A40" i="40"/>
  <c r="K41" i="41" l="1"/>
  <c r="A50" i="41"/>
  <c r="C50" i="41" s="1"/>
  <c r="E50" i="41" s="1"/>
  <c r="G50" i="41" s="1"/>
  <c r="I50" i="41" s="1"/>
  <c r="K50" i="41" s="1"/>
  <c r="S50" i="41" s="1"/>
  <c r="A54" i="41" s="1"/>
  <c r="C54" i="41" s="1"/>
  <c r="E54" i="41" s="1"/>
  <c r="G54" i="41" s="1"/>
  <c r="I54" i="41" s="1"/>
  <c r="K54" i="41" s="1"/>
  <c r="S54" i="41" s="1"/>
  <c r="A58" i="41" s="1"/>
  <c r="C58" i="41" s="1"/>
  <c r="E58" i="41" s="1"/>
  <c r="G58" i="41" s="1"/>
  <c r="I58" i="41" s="1"/>
  <c r="K58" i="41" s="1"/>
  <c r="S58" i="41" s="1"/>
  <c r="A62" i="41" s="1"/>
  <c r="C62" i="41" s="1"/>
  <c r="E62" i="41" s="1"/>
  <c r="G62" i="41" s="1"/>
  <c r="I62" i="41" s="1"/>
  <c r="K62" i="41" s="1"/>
  <c r="S62" i="41" s="1"/>
  <c r="A66" i="41" s="1"/>
  <c r="C66" i="41" s="1"/>
  <c r="E66" i="41" s="1"/>
  <c r="G66" i="41" s="1"/>
  <c r="I66" i="41" s="1"/>
  <c r="K66" i="41" s="1"/>
  <c r="S66" i="41" s="1"/>
  <c r="A70" i="41" s="1"/>
  <c r="C70" i="41" s="1"/>
  <c r="K41" i="45"/>
  <c r="A50" i="45"/>
  <c r="C50" i="45" s="1"/>
  <c r="E50" i="45" s="1"/>
  <c r="G50" i="45" s="1"/>
  <c r="I50" i="45" s="1"/>
  <c r="K50" i="45" s="1"/>
  <c r="S50" i="45" s="1"/>
  <c r="A54" i="45" s="1"/>
  <c r="C54" i="45" s="1"/>
  <c r="E54" i="45" s="1"/>
  <c r="G54" i="45" s="1"/>
  <c r="I54" i="45" s="1"/>
  <c r="K54" i="45" s="1"/>
  <c r="S54" i="45" s="1"/>
  <c r="A58" i="45" s="1"/>
  <c r="C58" i="45" s="1"/>
  <c r="E58" i="45" s="1"/>
  <c r="G58" i="45" s="1"/>
  <c r="I58" i="45" s="1"/>
  <c r="K58" i="45" s="1"/>
  <c r="S58" i="45" s="1"/>
  <c r="A62" i="45" s="1"/>
  <c r="C62" i="45" s="1"/>
  <c r="E62" i="45" s="1"/>
  <c r="G62" i="45" s="1"/>
  <c r="I62" i="45" s="1"/>
  <c r="K62" i="45" s="1"/>
  <c r="S62" i="45" s="1"/>
  <c r="A66" i="45" s="1"/>
  <c r="C66" i="45" s="1"/>
  <c r="E66" i="45" s="1"/>
  <c r="G66" i="45" s="1"/>
  <c r="I66" i="45" s="1"/>
  <c r="K66" i="45" s="1"/>
  <c r="S66" i="45" s="1"/>
  <c r="A70" i="45" s="1"/>
  <c r="C70" i="45" s="1"/>
  <c r="K41" i="42"/>
  <c r="A50" i="42"/>
  <c r="C50" i="42" s="1"/>
  <c r="E50" i="42" s="1"/>
  <c r="G50" i="42" s="1"/>
  <c r="I50" i="42" s="1"/>
  <c r="K50" i="42" s="1"/>
  <c r="S50" i="42" s="1"/>
  <c r="A54" i="42" s="1"/>
  <c r="C54" i="42" s="1"/>
  <c r="E54" i="42" s="1"/>
  <c r="G54" i="42" s="1"/>
  <c r="I54" i="42" s="1"/>
  <c r="K54" i="42" s="1"/>
  <c r="S54" i="42" s="1"/>
  <c r="A58" i="42" s="1"/>
  <c r="C58" i="42" s="1"/>
  <c r="E58" i="42" s="1"/>
  <c r="G58" i="42" s="1"/>
  <c r="I58" i="42" s="1"/>
  <c r="K58" i="42" s="1"/>
  <c r="S58" i="42" s="1"/>
  <c r="A62" i="42" s="1"/>
  <c r="C62" i="42" s="1"/>
  <c r="E62" i="42" s="1"/>
  <c r="G62" i="42" s="1"/>
  <c r="I62" i="42" s="1"/>
  <c r="K62" i="42" s="1"/>
  <c r="S62" i="42" s="1"/>
  <c r="A66" i="42" s="1"/>
  <c r="C66" i="42" s="1"/>
  <c r="E66" i="42" s="1"/>
  <c r="G66" i="42" s="1"/>
  <c r="I66" i="42" s="1"/>
  <c r="K66" i="42" s="1"/>
  <c r="S66" i="42" s="1"/>
  <c r="A70" i="42" s="1"/>
  <c r="C70" i="42" s="1"/>
  <c r="K41" i="46"/>
  <c r="A50" i="46"/>
  <c r="C50" i="46" s="1"/>
  <c r="E50" i="46" s="1"/>
  <c r="G50" i="46" s="1"/>
  <c r="I50" i="46" s="1"/>
  <c r="K41" i="43"/>
  <c r="A50" i="43"/>
  <c r="K41" i="47"/>
  <c r="A50" i="47"/>
  <c r="C50" i="47" s="1"/>
  <c r="E50" i="47" s="1"/>
  <c r="G50" i="47" s="1"/>
  <c r="I50" i="47" s="1"/>
  <c r="K50" i="47" s="1"/>
  <c r="S50" i="47" s="1"/>
  <c r="A54" i="47" s="1"/>
  <c r="C54" i="47" s="1"/>
  <c r="E54" i="47" s="1"/>
  <c r="G54" i="47" s="1"/>
  <c r="I54" i="47" s="1"/>
  <c r="K54" i="47" s="1"/>
  <c r="S54" i="47" s="1"/>
  <c r="A58" i="47" s="1"/>
  <c r="C58" i="47" s="1"/>
  <c r="E58" i="47" s="1"/>
  <c r="G58" i="47" s="1"/>
  <c r="I58" i="47" s="1"/>
  <c r="K58" i="47" s="1"/>
  <c r="S58" i="47" s="1"/>
  <c r="A62" i="47" s="1"/>
  <c r="C62" i="47" s="1"/>
  <c r="E62" i="47" s="1"/>
  <c r="G62" i="47" s="1"/>
  <c r="I62" i="47" s="1"/>
  <c r="K62" i="47" s="1"/>
  <c r="S62" i="47" s="1"/>
  <c r="A66" i="47" s="1"/>
  <c r="C66" i="47" s="1"/>
  <c r="E66" i="47" s="1"/>
  <c r="G66" i="47" s="1"/>
  <c r="I66" i="47" s="1"/>
  <c r="K66" i="47" s="1"/>
  <c r="S66" i="47" s="1"/>
  <c r="A70" i="47" s="1"/>
  <c r="C70" i="47" s="1"/>
  <c r="E70" i="47" s="1"/>
  <c r="K40" i="40"/>
  <c r="A49" i="40"/>
  <c r="E49" i="40" s="1"/>
  <c r="I49" i="40" s="1"/>
  <c r="A53" i="40" s="1"/>
  <c r="C53" i="40" s="1"/>
  <c r="E53" i="40" s="1"/>
  <c r="G53" i="40" s="1"/>
  <c r="I53" i="40" s="1"/>
  <c r="K53" i="40" s="1"/>
  <c r="S53" i="40" s="1"/>
  <c r="A57" i="40" s="1"/>
  <c r="C57" i="40" s="1"/>
  <c r="E57" i="40" s="1"/>
  <c r="G57" i="40" s="1"/>
  <c r="I57" i="40" s="1"/>
  <c r="K57" i="40" s="1"/>
  <c r="S57" i="40" s="1"/>
  <c r="A61" i="40" s="1"/>
  <c r="C61" i="40" s="1"/>
  <c r="E61" i="40" s="1"/>
  <c r="G61" i="40" s="1"/>
  <c r="I61" i="40" s="1"/>
  <c r="K61" i="40" s="1"/>
  <c r="S61" i="40" s="1"/>
  <c r="A65" i="40" s="1"/>
  <c r="C65" i="40" s="1"/>
  <c r="E65" i="40" s="1"/>
  <c r="G65" i="40" s="1"/>
  <c r="I65" i="40" s="1"/>
  <c r="K65" i="40" s="1"/>
  <c r="S65" i="40" s="1"/>
  <c r="A69" i="40" s="1"/>
  <c r="C69" i="40" s="1"/>
  <c r="K41" i="44"/>
  <c r="A50" i="44"/>
  <c r="C50" i="44" s="1"/>
  <c r="E50" i="44" s="1"/>
  <c r="G50" i="44" s="1"/>
  <c r="I50" i="44" s="1"/>
  <c r="K50" i="44" s="1"/>
  <c r="S50" i="44" s="1"/>
  <c r="A54" i="44" s="1"/>
  <c r="C54" i="44" s="1"/>
  <c r="E54" i="44" s="1"/>
  <c r="G54" i="44" s="1"/>
  <c r="I54" i="44" s="1"/>
  <c r="K54" i="44" s="1"/>
  <c r="S54" i="44" s="1"/>
  <c r="A58" i="44" s="1"/>
  <c r="C58" i="44" s="1"/>
  <c r="E58" i="44" s="1"/>
  <c r="G58" i="44" s="1"/>
  <c r="I58" i="44" s="1"/>
  <c r="K58" i="44" s="1"/>
  <c r="S58" i="44" s="1"/>
  <c r="A62" i="44" s="1"/>
  <c r="C62" i="44" s="1"/>
  <c r="E62" i="44" s="1"/>
  <c r="G62" i="44" s="1"/>
  <c r="I62" i="44" s="1"/>
  <c r="K62" i="44" s="1"/>
  <c r="C66" i="44" s="1"/>
  <c r="A70" i="44" s="1"/>
  <c r="C70" i="44" s="1"/>
  <c r="K41" i="50"/>
  <c r="A50" i="50"/>
  <c r="C50" i="50" s="1"/>
  <c r="E50" i="50" s="1"/>
  <c r="G50" i="50" s="1"/>
  <c r="I50" i="50" s="1"/>
  <c r="K50" i="50" s="1"/>
  <c r="S50" i="50" s="1"/>
  <c r="A54" i="50" s="1"/>
  <c r="C54" i="50" s="1"/>
  <c r="E54" i="50" s="1"/>
  <c r="G54" i="50" s="1"/>
  <c r="I54" i="50" s="1"/>
  <c r="K54" i="50" s="1"/>
  <c r="S54" i="50" s="1"/>
  <c r="A58" i="50" s="1"/>
  <c r="C58" i="50" s="1"/>
  <c r="E58" i="50" s="1"/>
  <c r="G58" i="50" s="1"/>
  <c r="I58" i="50" s="1"/>
  <c r="K58" i="50" s="1"/>
  <c r="S58" i="50" s="1"/>
  <c r="A62" i="50" s="1"/>
  <c r="C62" i="50" s="1"/>
  <c r="E62" i="50" s="1"/>
  <c r="G62" i="50" s="1"/>
  <c r="I62" i="50" s="1"/>
  <c r="K62" i="50" s="1"/>
  <c r="S62" i="50" s="1"/>
  <c r="A66" i="50" s="1"/>
  <c r="C66" i="50" s="1"/>
  <c r="E66" i="50" s="1"/>
  <c r="G66" i="50" s="1"/>
  <c r="I66" i="50" s="1"/>
  <c r="K66" i="50" s="1"/>
  <c r="S66" i="50" s="1"/>
  <c r="A70" i="50" s="1"/>
  <c r="C70" i="50" s="1"/>
  <c r="K50" i="46" l="1"/>
  <c r="S50" i="46" s="1"/>
  <c r="A54" i="46" s="1"/>
  <c r="I54" i="46" s="1"/>
  <c r="K54" i="46" s="1"/>
  <c r="S54" i="46" s="1"/>
  <c r="A58" i="46" s="1"/>
  <c r="C58" i="46" s="1"/>
  <c r="E58" i="46" s="1"/>
  <c r="G58" i="46" s="1"/>
  <c r="I58" i="46" s="1"/>
  <c r="K58" i="46" s="1"/>
  <c r="S58" i="46" s="1"/>
  <c r="A62" i="46" s="1"/>
  <c r="C62" i="46" s="1"/>
  <c r="E62" i="46" s="1"/>
  <c r="G62" i="46" s="1"/>
  <c r="I62" i="46" s="1"/>
  <c r="K62" i="46" s="1"/>
  <c r="S62" i="46" s="1"/>
  <c r="A66" i="46" s="1"/>
  <c r="C66" i="46" s="1"/>
  <c r="E66" i="46" s="1"/>
  <c r="G66" i="46" s="1"/>
  <c r="I66" i="46" s="1"/>
  <c r="K66" i="46" s="1"/>
  <c r="S66" i="46" s="1"/>
  <c r="A70" i="46" s="1"/>
  <c r="C70" i="46" s="1"/>
  <c r="C50" i="43"/>
  <c r="A49" i="43"/>
  <c r="K41" i="1"/>
  <c r="A50" i="1"/>
  <c r="C50" i="1" s="1"/>
  <c r="E50" i="1" s="1"/>
  <c r="G50" i="1" s="1"/>
  <c r="I50" i="1" s="1"/>
  <c r="K50" i="1" s="1"/>
  <c r="S50" i="1" s="1"/>
  <c r="L48" i="50"/>
  <c r="A50" i="49"/>
  <c r="L48" i="42"/>
  <c r="A54" i="1" l="1"/>
  <c r="C54" i="1" s="1"/>
  <c r="E54" i="1" s="1"/>
  <c r="G54" i="1" s="1"/>
  <c r="I54" i="1" s="1"/>
  <c r="K54" i="1" s="1"/>
  <c r="S54" i="1" s="1"/>
  <c r="A58" i="1" s="1"/>
  <c r="C58" i="1" s="1"/>
  <c r="E58" i="1" s="1"/>
  <c r="G58" i="1" s="1"/>
  <c r="I58" i="1" s="1"/>
  <c r="K58" i="1" s="1"/>
  <c r="S58" i="1" s="1"/>
  <c r="A62" i="1" s="1"/>
  <c r="E50" i="43"/>
  <c r="C49" i="43"/>
  <c r="S41" i="50"/>
  <c r="L43" i="50"/>
  <c r="N44" i="50"/>
  <c r="P45" i="50"/>
  <c r="L47" i="50"/>
  <c r="N48" i="50"/>
  <c r="K43" i="50"/>
  <c r="O45" i="50"/>
  <c r="K47" i="50"/>
  <c r="M43" i="50"/>
  <c r="O44" i="50"/>
  <c r="Q45" i="50"/>
  <c r="K46" i="50"/>
  <c r="M47" i="50"/>
  <c r="O48" i="50"/>
  <c r="Q46" i="50"/>
  <c r="N43" i="50"/>
  <c r="P44" i="50"/>
  <c r="L46" i="50"/>
  <c r="N47" i="50"/>
  <c r="P48" i="50"/>
  <c r="M44" i="50"/>
  <c r="O43" i="50"/>
  <c r="Q44" i="50"/>
  <c r="K45" i="50"/>
  <c r="M46" i="50"/>
  <c r="O47" i="50"/>
  <c r="Q48" i="50"/>
  <c r="P43" i="50"/>
  <c r="L45" i="50"/>
  <c r="N46" i="50"/>
  <c r="P47" i="50"/>
  <c r="Q43" i="50"/>
  <c r="K44" i="50"/>
  <c r="M45" i="50"/>
  <c r="O46" i="50"/>
  <c r="Q47" i="50"/>
  <c r="K48" i="50"/>
  <c r="M48" i="50"/>
  <c r="L44" i="50"/>
  <c r="N45" i="50"/>
  <c r="P46" i="50"/>
  <c r="C50" i="49"/>
  <c r="A49" i="49"/>
  <c r="S41" i="49"/>
  <c r="L48" i="47"/>
  <c r="A49" i="47"/>
  <c r="L48" i="46"/>
  <c r="A49" i="46"/>
  <c r="S41" i="46"/>
  <c r="A49" i="45"/>
  <c r="S41" i="45"/>
  <c r="L48" i="44"/>
  <c r="A49" i="44"/>
  <c r="S41" i="44"/>
  <c r="L48" i="43"/>
  <c r="S41" i="43"/>
  <c r="K43" i="42"/>
  <c r="M44" i="42"/>
  <c r="S41" i="42"/>
  <c r="L43" i="42"/>
  <c r="N44" i="42"/>
  <c r="P45" i="42"/>
  <c r="L47" i="42"/>
  <c r="N48" i="42"/>
  <c r="K47" i="42"/>
  <c r="M43" i="42"/>
  <c r="O44" i="42"/>
  <c r="Q45" i="42"/>
  <c r="K46" i="42"/>
  <c r="M47" i="42"/>
  <c r="O48" i="42"/>
  <c r="Q46" i="42"/>
  <c r="M48" i="42"/>
  <c r="N43" i="42"/>
  <c r="P44" i="42"/>
  <c r="L46" i="42"/>
  <c r="N47" i="42"/>
  <c r="P48" i="42"/>
  <c r="O43" i="42"/>
  <c r="Q44" i="42"/>
  <c r="K45" i="42"/>
  <c r="M46" i="42"/>
  <c r="O47" i="42"/>
  <c r="Q48" i="42"/>
  <c r="O45" i="42"/>
  <c r="P43" i="42"/>
  <c r="L45" i="42"/>
  <c r="N46" i="42"/>
  <c r="P47" i="42"/>
  <c r="Q43" i="42"/>
  <c r="K44" i="42"/>
  <c r="M45" i="42"/>
  <c r="O46" i="42"/>
  <c r="Q47" i="42"/>
  <c r="K48" i="42"/>
  <c r="L44" i="42"/>
  <c r="N45" i="42"/>
  <c r="P46" i="42"/>
  <c r="L48" i="41"/>
  <c r="A49" i="41"/>
  <c r="S41" i="41"/>
  <c r="L47" i="40"/>
  <c r="P45" i="40"/>
  <c r="N44" i="40"/>
  <c r="L43" i="40"/>
  <c r="K47" i="40"/>
  <c r="Q46" i="40"/>
  <c r="O45" i="40"/>
  <c r="M44" i="40"/>
  <c r="K43" i="40"/>
  <c r="Q42" i="40"/>
  <c r="P46" i="40"/>
  <c r="N45" i="40"/>
  <c r="L44" i="40"/>
  <c r="P42" i="40"/>
  <c r="Q47" i="40"/>
  <c r="O46" i="40"/>
  <c r="M45" i="40"/>
  <c r="K44" i="40"/>
  <c r="Q43" i="40"/>
  <c r="O42" i="40"/>
  <c r="P47" i="40"/>
  <c r="N46" i="40"/>
  <c r="L45" i="40"/>
  <c r="P43" i="40"/>
  <c r="N42" i="40"/>
  <c r="O47" i="40"/>
  <c r="M46" i="40"/>
  <c r="K45" i="40"/>
  <c r="Q44" i="40"/>
  <c r="O43" i="40"/>
  <c r="M42" i="40"/>
  <c r="N47" i="40"/>
  <c r="L46" i="40"/>
  <c r="P44" i="40"/>
  <c r="N43" i="40"/>
  <c r="L42" i="40"/>
  <c r="M47" i="40"/>
  <c r="K46" i="40"/>
  <c r="Q45" i="40"/>
  <c r="O44" i="40"/>
  <c r="M43" i="40"/>
  <c r="K42" i="40"/>
  <c r="S40" i="40"/>
  <c r="C62" i="1" l="1"/>
  <c r="E62" i="1" s="1"/>
  <c r="G62" i="1" s="1"/>
  <c r="I62" i="1" s="1"/>
  <c r="K62" i="1" s="1"/>
  <c r="S62" i="1" s="1"/>
  <c r="A66" i="1" s="1"/>
  <c r="G50" i="43"/>
  <c r="E49" i="43"/>
  <c r="O45" i="41"/>
  <c r="L43" i="41"/>
  <c r="P47" i="41"/>
  <c r="P44" i="43"/>
  <c r="K43" i="41"/>
  <c r="P43" i="41"/>
  <c r="Q44" i="41"/>
  <c r="O48" i="41"/>
  <c r="Q45" i="41"/>
  <c r="K48" i="41"/>
  <c r="P45" i="41"/>
  <c r="N45" i="41"/>
  <c r="Q47" i="41"/>
  <c r="N44" i="41"/>
  <c r="L44" i="43"/>
  <c r="O43" i="41"/>
  <c r="N45" i="43"/>
  <c r="L44" i="41"/>
  <c r="P48" i="41"/>
  <c r="M46" i="43"/>
  <c r="K48" i="44"/>
  <c r="N46" i="44"/>
  <c r="N43" i="43"/>
  <c r="O48" i="43"/>
  <c r="N46" i="41"/>
  <c r="M47" i="41"/>
  <c r="K48" i="43"/>
  <c r="P45" i="43"/>
  <c r="Q44" i="44"/>
  <c r="L45" i="41"/>
  <c r="K46" i="41"/>
  <c r="P47" i="43"/>
  <c r="N43" i="44"/>
  <c r="O47" i="43"/>
  <c r="O45" i="43"/>
  <c r="O44" i="44"/>
  <c r="K45" i="43"/>
  <c r="L45" i="44"/>
  <c r="M47" i="44"/>
  <c r="K43" i="44"/>
  <c r="N46" i="43"/>
  <c r="N48" i="43"/>
  <c r="N45" i="44"/>
  <c r="P43" i="44"/>
  <c r="K46" i="44"/>
  <c r="L45" i="43"/>
  <c r="L47" i="43"/>
  <c r="L44" i="44"/>
  <c r="M46" i="44"/>
  <c r="Q45" i="44"/>
  <c r="Q47" i="44"/>
  <c r="O43" i="44"/>
  <c r="L47" i="44"/>
  <c r="K44" i="44"/>
  <c r="P48" i="44"/>
  <c r="N44" i="44"/>
  <c r="P47" i="44"/>
  <c r="N47" i="44"/>
  <c r="L43" i="44"/>
  <c r="K44" i="47"/>
  <c r="P48" i="47"/>
  <c r="N46" i="47"/>
  <c r="N43" i="47"/>
  <c r="Q46" i="47"/>
  <c r="M47" i="47"/>
  <c r="M45" i="47"/>
  <c r="O45" i="47"/>
  <c r="N48" i="47"/>
  <c r="K48" i="47"/>
  <c r="M46" i="47"/>
  <c r="L47" i="47"/>
  <c r="O43" i="47"/>
  <c r="L45" i="47"/>
  <c r="M44" i="47"/>
  <c r="Q47" i="47"/>
  <c r="K45" i="47"/>
  <c r="N44" i="47"/>
  <c r="L46" i="46"/>
  <c r="Q43" i="46"/>
  <c r="K47" i="46"/>
  <c r="O45" i="46"/>
  <c r="N43" i="46"/>
  <c r="K43" i="46"/>
  <c r="K44" i="46"/>
  <c r="P44" i="46"/>
  <c r="P47" i="46"/>
  <c r="M48" i="46"/>
  <c r="O47" i="46"/>
  <c r="Q45" i="46"/>
  <c r="N45" i="46"/>
  <c r="K45" i="46"/>
  <c r="M43" i="46"/>
  <c r="P46" i="46"/>
  <c r="M46" i="46"/>
  <c r="O44" i="46"/>
  <c r="L44" i="46"/>
  <c r="Q44" i="46"/>
  <c r="N48" i="46"/>
  <c r="A49" i="50"/>
  <c r="U48" i="50"/>
  <c r="S47" i="50"/>
  <c r="Y46" i="50"/>
  <c r="W45" i="50"/>
  <c r="U44" i="50"/>
  <c r="S43" i="50"/>
  <c r="T48" i="50"/>
  <c r="X46" i="50"/>
  <c r="V45" i="50"/>
  <c r="T44" i="50"/>
  <c r="V44" i="50"/>
  <c r="S48" i="50"/>
  <c r="Y47" i="50"/>
  <c r="W46" i="50"/>
  <c r="U45" i="50"/>
  <c r="S44" i="50"/>
  <c r="Y43" i="50"/>
  <c r="V48" i="50"/>
  <c r="X47" i="50"/>
  <c r="V46" i="50"/>
  <c r="T45" i="50"/>
  <c r="X43" i="50"/>
  <c r="Y48" i="50"/>
  <c r="W47" i="50"/>
  <c r="U46" i="50"/>
  <c r="S45" i="50"/>
  <c r="Y44" i="50"/>
  <c r="W43" i="50"/>
  <c r="X48" i="50"/>
  <c r="V47" i="50"/>
  <c r="T46" i="50"/>
  <c r="X44" i="50"/>
  <c r="V43" i="50"/>
  <c r="W48" i="50"/>
  <c r="U47" i="50"/>
  <c r="S46" i="50"/>
  <c r="Y45" i="50"/>
  <c r="W44" i="50"/>
  <c r="U43" i="50"/>
  <c r="T47" i="50"/>
  <c r="X45" i="50"/>
  <c r="T43" i="50"/>
  <c r="C49" i="50"/>
  <c r="U48" i="49"/>
  <c r="S47" i="49"/>
  <c r="Y46" i="49"/>
  <c r="W45" i="49"/>
  <c r="U44" i="49"/>
  <c r="S43" i="49"/>
  <c r="T48" i="49"/>
  <c r="X46" i="49"/>
  <c r="V45" i="49"/>
  <c r="T44" i="49"/>
  <c r="S48" i="49"/>
  <c r="Y47" i="49"/>
  <c r="W46" i="49"/>
  <c r="U45" i="49"/>
  <c r="S44" i="49"/>
  <c r="Y43" i="49"/>
  <c r="X48" i="49"/>
  <c r="X47" i="49"/>
  <c r="V46" i="49"/>
  <c r="T45" i="49"/>
  <c r="X43" i="49"/>
  <c r="Y48" i="49"/>
  <c r="W47" i="49"/>
  <c r="U46" i="49"/>
  <c r="S45" i="49"/>
  <c r="Y44" i="49"/>
  <c r="W43" i="49"/>
  <c r="V43" i="49"/>
  <c r="W48" i="49"/>
  <c r="U47" i="49"/>
  <c r="S46" i="49"/>
  <c r="Y45" i="49"/>
  <c r="W44" i="49"/>
  <c r="U43" i="49"/>
  <c r="V47" i="49"/>
  <c r="X44" i="49"/>
  <c r="V48" i="49"/>
  <c r="T47" i="49"/>
  <c r="X45" i="49"/>
  <c r="V44" i="49"/>
  <c r="T43" i="49"/>
  <c r="T46" i="49"/>
  <c r="L48" i="49"/>
  <c r="P46" i="49"/>
  <c r="N45" i="49"/>
  <c r="L44" i="49"/>
  <c r="Q45" i="49"/>
  <c r="K48" i="49"/>
  <c r="Q47" i="49"/>
  <c r="O46" i="49"/>
  <c r="M45" i="49"/>
  <c r="K44" i="49"/>
  <c r="Q43" i="49"/>
  <c r="O48" i="49"/>
  <c r="P47" i="49"/>
  <c r="N46" i="49"/>
  <c r="L45" i="49"/>
  <c r="P43" i="49"/>
  <c r="K46" i="49"/>
  <c r="Q48" i="49"/>
  <c r="O47" i="49"/>
  <c r="M46" i="49"/>
  <c r="K45" i="49"/>
  <c r="Q44" i="49"/>
  <c r="O43" i="49"/>
  <c r="O44" i="49"/>
  <c r="P48" i="49"/>
  <c r="N47" i="49"/>
  <c r="L46" i="49"/>
  <c r="P44" i="49"/>
  <c r="N43" i="49"/>
  <c r="M47" i="49"/>
  <c r="N48" i="49"/>
  <c r="L47" i="49"/>
  <c r="P45" i="49"/>
  <c r="N44" i="49"/>
  <c r="L43" i="49"/>
  <c r="M48" i="49"/>
  <c r="K47" i="49"/>
  <c r="Q46" i="49"/>
  <c r="O45" i="49"/>
  <c r="M44" i="49"/>
  <c r="K43" i="49"/>
  <c r="M43" i="49"/>
  <c r="E50" i="49"/>
  <c r="C49" i="49"/>
  <c r="O46" i="47"/>
  <c r="P43" i="47"/>
  <c r="Q44" i="47"/>
  <c r="O48" i="47"/>
  <c r="P45" i="47"/>
  <c r="N45" i="47"/>
  <c r="K47" i="47"/>
  <c r="Q48" i="47"/>
  <c r="L46" i="47"/>
  <c r="O44" i="47"/>
  <c r="M48" i="47"/>
  <c r="K46" i="47"/>
  <c r="L43" i="47"/>
  <c r="P46" i="47"/>
  <c r="Q43" i="47"/>
  <c r="K43" i="47"/>
  <c r="N47" i="47"/>
  <c r="Q45" i="47"/>
  <c r="L44" i="47"/>
  <c r="P47" i="47"/>
  <c r="O47" i="47"/>
  <c r="P44" i="47"/>
  <c r="M43" i="47"/>
  <c r="U48" i="47"/>
  <c r="S47" i="47"/>
  <c r="Y46" i="47"/>
  <c r="W45" i="47"/>
  <c r="U44" i="47"/>
  <c r="S43" i="47"/>
  <c r="V44" i="47"/>
  <c r="T48" i="47"/>
  <c r="X46" i="47"/>
  <c r="V45" i="47"/>
  <c r="T44" i="47"/>
  <c r="S48" i="47"/>
  <c r="Y47" i="47"/>
  <c r="W46" i="47"/>
  <c r="U45" i="47"/>
  <c r="S44" i="47"/>
  <c r="Y43" i="47"/>
  <c r="V48" i="47"/>
  <c r="X47" i="47"/>
  <c r="V46" i="47"/>
  <c r="T45" i="47"/>
  <c r="X43" i="47"/>
  <c r="Y48" i="47"/>
  <c r="W47" i="47"/>
  <c r="U46" i="47"/>
  <c r="S45" i="47"/>
  <c r="Y44" i="47"/>
  <c r="W43" i="47"/>
  <c r="T47" i="47"/>
  <c r="T43" i="47"/>
  <c r="X48" i="47"/>
  <c r="V47" i="47"/>
  <c r="T46" i="47"/>
  <c r="X44" i="47"/>
  <c r="V43" i="47"/>
  <c r="W48" i="47"/>
  <c r="U47" i="47"/>
  <c r="S46" i="47"/>
  <c r="Y45" i="47"/>
  <c r="W44" i="47"/>
  <c r="U43" i="47"/>
  <c r="X45" i="47"/>
  <c r="C49" i="47"/>
  <c r="K48" i="46"/>
  <c r="N46" i="46"/>
  <c r="O43" i="46"/>
  <c r="Q46" i="46"/>
  <c r="L47" i="46"/>
  <c r="Q47" i="46"/>
  <c r="L45" i="46"/>
  <c r="M44" i="46"/>
  <c r="O48" i="46"/>
  <c r="P45" i="46"/>
  <c r="O46" i="46"/>
  <c r="P43" i="46"/>
  <c r="P48" i="46"/>
  <c r="M47" i="46"/>
  <c r="N44" i="46"/>
  <c r="M45" i="46"/>
  <c r="Q48" i="46"/>
  <c r="N47" i="46"/>
  <c r="K46" i="46"/>
  <c r="L43" i="46"/>
  <c r="U48" i="46"/>
  <c r="S47" i="46"/>
  <c r="Y46" i="46"/>
  <c r="W45" i="46"/>
  <c r="U44" i="46"/>
  <c r="S43" i="46"/>
  <c r="T48" i="46"/>
  <c r="X46" i="46"/>
  <c r="V45" i="46"/>
  <c r="T44" i="46"/>
  <c r="S48" i="46"/>
  <c r="Y47" i="46"/>
  <c r="W46" i="46"/>
  <c r="U45" i="46"/>
  <c r="S44" i="46"/>
  <c r="Y43" i="46"/>
  <c r="X47" i="46"/>
  <c r="V46" i="46"/>
  <c r="T45" i="46"/>
  <c r="X43" i="46"/>
  <c r="Y48" i="46"/>
  <c r="W47" i="46"/>
  <c r="U46" i="46"/>
  <c r="S45" i="46"/>
  <c r="Y44" i="46"/>
  <c r="W43" i="46"/>
  <c r="T43" i="46"/>
  <c r="X48" i="46"/>
  <c r="V47" i="46"/>
  <c r="T46" i="46"/>
  <c r="X44" i="46"/>
  <c r="V43" i="46"/>
  <c r="T47" i="46"/>
  <c r="V44" i="46"/>
  <c r="W48" i="46"/>
  <c r="U47" i="46"/>
  <c r="S46" i="46"/>
  <c r="Y45" i="46"/>
  <c r="W44" i="46"/>
  <c r="U43" i="46"/>
  <c r="V48" i="46"/>
  <c r="X45" i="46"/>
  <c r="A49" i="42"/>
  <c r="C49" i="46"/>
  <c r="U48" i="45"/>
  <c r="S47" i="45"/>
  <c r="Y46" i="45"/>
  <c r="W45" i="45"/>
  <c r="U44" i="45"/>
  <c r="S43" i="45"/>
  <c r="T48" i="45"/>
  <c r="X46" i="45"/>
  <c r="V45" i="45"/>
  <c r="T44" i="45"/>
  <c r="S48" i="45"/>
  <c r="Y47" i="45"/>
  <c r="W46" i="45"/>
  <c r="U45" i="45"/>
  <c r="S44" i="45"/>
  <c r="Y43" i="45"/>
  <c r="X47" i="45"/>
  <c r="V46" i="45"/>
  <c r="T45" i="45"/>
  <c r="X43" i="45"/>
  <c r="Y48" i="45"/>
  <c r="W47" i="45"/>
  <c r="U46" i="45"/>
  <c r="S45" i="45"/>
  <c r="Y44" i="45"/>
  <c r="W43" i="45"/>
  <c r="X48" i="45"/>
  <c r="V47" i="45"/>
  <c r="T46" i="45"/>
  <c r="X44" i="45"/>
  <c r="V43" i="45"/>
  <c r="W48" i="45"/>
  <c r="U47" i="45"/>
  <c r="S46" i="45"/>
  <c r="Y45" i="45"/>
  <c r="W44" i="45"/>
  <c r="U43" i="45"/>
  <c r="V48" i="45"/>
  <c r="T47" i="45"/>
  <c r="X45" i="45"/>
  <c r="V44" i="45"/>
  <c r="T43" i="45"/>
  <c r="L48" i="45"/>
  <c r="P46" i="45"/>
  <c r="N45" i="45"/>
  <c r="L44" i="45"/>
  <c r="K48" i="45"/>
  <c r="Q47" i="45"/>
  <c r="O46" i="45"/>
  <c r="M45" i="45"/>
  <c r="K44" i="45"/>
  <c r="Q43" i="45"/>
  <c r="P47" i="45"/>
  <c r="N46" i="45"/>
  <c r="L45" i="45"/>
  <c r="P43" i="45"/>
  <c r="Q48" i="45"/>
  <c r="O47" i="45"/>
  <c r="M46" i="45"/>
  <c r="K45" i="45"/>
  <c r="Q44" i="45"/>
  <c r="O43" i="45"/>
  <c r="P48" i="45"/>
  <c r="N47" i="45"/>
  <c r="L46" i="45"/>
  <c r="P44" i="45"/>
  <c r="N43" i="45"/>
  <c r="O48" i="45"/>
  <c r="M47" i="45"/>
  <c r="K46" i="45"/>
  <c r="Q45" i="45"/>
  <c r="O44" i="45"/>
  <c r="M43" i="45"/>
  <c r="N48" i="45"/>
  <c r="L47" i="45"/>
  <c r="P45" i="45"/>
  <c r="N44" i="45"/>
  <c r="L43" i="45"/>
  <c r="M48" i="45"/>
  <c r="K47" i="45"/>
  <c r="Q46" i="45"/>
  <c r="O45" i="45"/>
  <c r="M44" i="45"/>
  <c r="K43" i="45"/>
  <c r="C49" i="45"/>
  <c r="M48" i="44"/>
  <c r="O46" i="44"/>
  <c r="Q48" i="44"/>
  <c r="L46" i="44"/>
  <c r="M43" i="44"/>
  <c r="K47" i="44"/>
  <c r="M45" i="44"/>
  <c r="O47" i="44"/>
  <c r="P44" i="44"/>
  <c r="N48" i="44"/>
  <c r="Q46" i="44"/>
  <c r="O45" i="44"/>
  <c r="P46" i="44"/>
  <c r="Q43" i="44"/>
  <c r="K45" i="44"/>
  <c r="O48" i="44"/>
  <c r="P45" i="44"/>
  <c r="M44" i="44"/>
  <c r="U48" i="44"/>
  <c r="S47" i="44"/>
  <c r="Y46" i="44"/>
  <c r="W45" i="44"/>
  <c r="U44" i="44"/>
  <c r="S43" i="44"/>
  <c r="T48" i="44"/>
  <c r="X46" i="44"/>
  <c r="V45" i="44"/>
  <c r="T44" i="44"/>
  <c r="S48" i="44"/>
  <c r="Y47" i="44"/>
  <c r="W46" i="44"/>
  <c r="U45" i="44"/>
  <c r="S44" i="44"/>
  <c r="Y43" i="44"/>
  <c r="X47" i="44"/>
  <c r="V46" i="44"/>
  <c r="T45" i="44"/>
  <c r="X43" i="44"/>
  <c r="Y48" i="44"/>
  <c r="W47" i="44"/>
  <c r="U46" i="44"/>
  <c r="S45" i="44"/>
  <c r="Y44" i="44"/>
  <c r="W43" i="44"/>
  <c r="X48" i="44"/>
  <c r="V47" i="44"/>
  <c r="T46" i="44"/>
  <c r="X44" i="44"/>
  <c r="V43" i="44"/>
  <c r="W48" i="44"/>
  <c r="U47" i="44"/>
  <c r="S46" i="44"/>
  <c r="Y45" i="44"/>
  <c r="W44" i="44"/>
  <c r="U43" i="44"/>
  <c r="V48" i="44"/>
  <c r="T47" i="44"/>
  <c r="X45" i="44"/>
  <c r="V44" i="44"/>
  <c r="T43" i="44"/>
  <c r="C49" i="44"/>
  <c r="O46" i="43"/>
  <c r="L43" i="43"/>
  <c r="M45" i="43"/>
  <c r="M44" i="43"/>
  <c r="P48" i="43"/>
  <c r="Q45" i="43"/>
  <c r="Q44" i="43"/>
  <c r="N44" i="43"/>
  <c r="K47" i="43"/>
  <c r="K46" i="43"/>
  <c r="K44" i="43"/>
  <c r="K43" i="43"/>
  <c r="N47" i="43"/>
  <c r="O44" i="43"/>
  <c r="M48" i="43"/>
  <c r="Q47" i="43"/>
  <c r="P43" i="43"/>
  <c r="M47" i="43"/>
  <c r="O43" i="43"/>
  <c r="P46" i="43"/>
  <c r="Q43" i="43"/>
  <c r="Q48" i="43"/>
  <c r="L46" i="43"/>
  <c r="M43" i="43"/>
  <c r="Q46" i="43"/>
  <c r="U48" i="43"/>
  <c r="S47" i="43"/>
  <c r="Y46" i="43"/>
  <c r="W45" i="43"/>
  <c r="U44" i="43"/>
  <c r="S43" i="43"/>
  <c r="T48" i="43"/>
  <c r="X46" i="43"/>
  <c r="V45" i="43"/>
  <c r="T44" i="43"/>
  <c r="S48" i="43"/>
  <c r="Y47" i="43"/>
  <c r="W46" i="43"/>
  <c r="U45" i="43"/>
  <c r="S44" i="43"/>
  <c r="Y43" i="43"/>
  <c r="X47" i="43"/>
  <c r="V46" i="43"/>
  <c r="T45" i="43"/>
  <c r="X43" i="43"/>
  <c r="Y48" i="43"/>
  <c r="W47" i="43"/>
  <c r="U46" i="43"/>
  <c r="S45" i="43"/>
  <c r="Y44" i="43"/>
  <c r="W43" i="43"/>
  <c r="X48" i="43"/>
  <c r="V47" i="43"/>
  <c r="T46" i="43"/>
  <c r="X44" i="43"/>
  <c r="V43" i="43"/>
  <c r="W48" i="43"/>
  <c r="U47" i="43"/>
  <c r="S46" i="43"/>
  <c r="Y45" i="43"/>
  <c r="W44" i="43"/>
  <c r="U43" i="43"/>
  <c r="V48" i="43"/>
  <c r="T47" i="43"/>
  <c r="X45" i="43"/>
  <c r="V44" i="43"/>
  <c r="T43" i="43"/>
  <c r="U48" i="42"/>
  <c r="S47" i="42"/>
  <c r="Y46" i="42"/>
  <c r="W45" i="42"/>
  <c r="U44" i="42"/>
  <c r="S43" i="42"/>
  <c r="T48" i="42"/>
  <c r="X46" i="42"/>
  <c r="V45" i="42"/>
  <c r="T44" i="42"/>
  <c r="S48" i="42"/>
  <c r="Y47" i="42"/>
  <c r="W46" i="42"/>
  <c r="U45" i="42"/>
  <c r="S44" i="42"/>
  <c r="Y43" i="42"/>
  <c r="X47" i="42"/>
  <c r="V46" i="42"/>
  <c r="T45" i="42"/>
  <c r="X43" i="42"/>
  <c r="Y48" i="42"/>
  <c r="W47" i="42"/>
  <c r="U46" i="42"/>
  <c r="S45" i="42"/>
  <c r="Y44" i="42"/>
  <c r="W43" i="42"/>
  <c r="V44" i="42"/>
  <c r="T43" i="42"/>
  <c r="X48" i="42"/>
  <c r="V47" i="42"/>
  <c r="T46" i="42"/>
  <c r="X44" i="42"/>
  <c r="V43" i="42"/>
  <c r="W48" i="42"/>
  <c r="U47" i="42"/>
  <c r="S46" i="42"/>
  <c r="Y45" i="42"/>
  <c r="W44" i="42"/>
  <c r="U43" i="42"/>
  <c r="V48" i="42"/>
  <c r="T47" i="42"/>
  <c r="X45" i="42"/>
  <c r="C49" i="42"/>
  <c r="O46" i="41"/>
  <c r="Q48" i="41"/>
  <c r="N47" i="41"/>
  <c r="O44" i="41"/>
  <c r="M48" i="41"/>
  <c r="M45" i="41"/>
  <c r="O47" i="41"/>
  <c r="L46" i="41"/>
  <c r="M43" i="41"/>
  <c r="K47" i="41"/>
  <c r="K44" i="41"/>
  <c r="M46" i="41"/>
  <c r="P44" i="41"/>
  <c r="N48" i="41"/>
  <c r="Q46" i="41"/>
  <c r="P46" i="41"/>
  <c r="Q43" i="41"/>
  <c r="K45" i="41"/>
  <c r="N43" i="41"/>
  <c r="L47" i="41"/>
  <c r="M44" i="41"/>
  <c r="U48" i="41"/>
  <c r="S47" i="41"/>
  <c r="Y46" i="41"/>
  <c r="W45" i="41"/>
  <c r="U44" i="41"/>
  <c r="S43" i="41"/>
  <c r="T48" i="41"/>
  <c r="X46" i="41"/>
  <c r="V45" i="41"/>
  <c r="T44" i="41"/>
  <c r="V44" i="41"/>
  <c r="S48" i="41"/>
  <c r="Y47" i="41"/>
  <c r="W46" i="41"/>
  <c r="U45" i="41"/>
  <c r="S44" i="41"/>
  <c r="Y43" i="41"/>
  <c r="X47" i="41"/>
  <c r="V46" i="41"/>
  <c r="T45" i="41"/>
  <c r="X43" i="41"/>
  <c r="Y48" i="41"/>
  <c r="W47" i="41"/>
  <c r="U46" i="41"/>
  <c r="S45" i="41"/>
  <c r="Y44" i="41"/>
  <c r="W43" i="41"/>
  <c r="X48" i="41"/>
  <c r="V47" i="41"/>
  <c r="T46" i="41"/>
  <c r="X44" i="41"/>
  <c r="V43" i="41"/>
  <c r="T43" i="41"/>
  <c r="W48" i="41"/>
  <c r="U47" i="41"/>
  <c r="S46" i="41"/>
  <c r="Y45" i="41"/>
  <c r="W44" i="41"/>
  <c r="U43" i="41"/>
  <c r="V48" i="41"/>
  <c r="T47" i="41"/>
  <c r="X45" i="41"/>
  <c r="C49" i="41"/>
  <c r="A48" i="40"/>
  <c r="U47" i="40"/>
  <c r="S46" i="40"/>
  <c r="Y45" i="40"/>
  <c r="W44" i="40"/>
  <c r="U43" i="40"/>
  <c r="S42" i="40"/>
  <c r="T47" i="40"/>
  <c r="X45" i="40"/>
  <c r="V44" i="40"/>
  <c r="T43" i="40"/>
  <c r="T42" i="40"/>
  <c r="S47" i="40"/>
  <c r="Y46" i="40"/>
  <c r="W45" i="40"/>
  <c r="U44" i="40"/>
  <c r="S43" i="40"/>
  <c r="Y42" i="40"/>
  <c r="X46" i="40"/>
  <c r="V45" i="40"/>
  <c r="T44" i="40"/>
  <c r="X42" i="40"/>
  <c r="Y47" i="40"/>
  <c r="W46" i="40"/>
  <c r="U45" i="40"/>
  <c r="S44" i="40"/>
  <c r="Y43" i="40"/>
  <c r="W42" i="40"/>
  <c r="X47" i="40"/>
  <c r="V46" i="40"/>
  <c r="T45" i="40"/>
  <c r="X43" i="40"/>
  <c r="V42" i="40"/>
  <c r="W47" i="40"/>
  <c r="U46" i="40"/>
  <c r="S45" i="40"/>
  <c r="Y44" i="40"/>
  <c r="W43" i="40"/>
  <c r="U42" i="40"/>
  <c r="V47" i="40"/>
  <c r="T46" i="40"/>
  <c r="X44" i="40"/>
  <c r="V43" i="40"/>
  <c r="S41" i="1"/>
  <c r="A49" i="1"/>
  <c r="O43" i="52" l="1" a="1"/>
  <c r="O43" i="52" s="1"/>
  <c r="C66" i="1"/>
  <c r="E66" i="1" s="1"/>
  <c r="G66" i="1" s="1"/>
  <c r="I66" i="1" s="1"/>
  <c r="I50" i="43"/>
  <c r="G49" i="43"/>
  <c r="E49" i="50"/>
  <c r="G50" i="49"/>
  <c r="E49" i="49"/>
  <c r="E49" i="47"/>
  <c r="E49" i="46"/>
  <c r="E49" i="45"/>
  <c r="E49" i="44"/>
  <c r="E49" i="42"/>
  <c r="E49" i="41"/>
  <c r="K66" i="1" l="1"/>
  <c r="S66" i="1" s="1"/>
  <c r="A70" i="1" s="1"/>
  <c r="C70" i="1" s="1"/>
  <c r="K50" i="43"/>
  <c r="S50" i="43" s="1"/>
  <c r="A54" i="43" s="1"/>
  <c r="C54" i="43" s="1"/>
  <c r="E54" i="43" s="1"/>
  <c r="G54" i="43" s="1"/>
  <c r="I54" i="43" s="1"/>
  <c r="K54" i="43" s="1"/>
  <c r="S54" i="43" s="1"/>
  <c r="A58" i="43" s="1"/>
  <c r="C58" i="43" s="1"/>
  <c r="E58" i="43" s="1"/>
  <c r="G58" i="43" s="1"/>
  <c r="I58" i="43" s="1"/>
  <c r="K58" i="43" s="1"/>
  <c r="S58" i="43" s="1"/>
  <c r="A62" i="43" s="1"/>
  <c r="C62" i="43" s="1"/>
  <c r="E62" i="43" s="1"/>
  <c r="G62" i="43" s="1"/>
  <c r="I62" i="43" s="1"/>
  <c r="K62" i="43" s="1"/>
  <c r="S62" i="43" s="1"/>
  <c r="A66" i="43" s="1"/>
  <c r="C66" i="43" s="1"/>
  <c r="E66" i="43" s="1"/>
  <c r="G66" i="43" s="1"/>
  <c r="I66" i="43" s="1"/>
  <c r="K66" i="43" s="1"/>
  <c r="S66" i="43" s="1"/>
  <c r="A70" i="43" s="1"/>
  <c r="C70" i="43" s="1"/>
  <c r="I49" i="43"/>
  <c r="G49" i="50"/>
  <c r="I50" i="49"/>
  <c r="G49" i="49"/>
  <c r="G49" i="47"/>
  <c r="G49" i="46"/>
  <c r="G49" i="45"/>
  <c r="G49" i="44"/>
  <c r="G49" i="42"/>
  <c r="G49" i="41"/>
  <c r="C49" i="1"/>
  <c r="I49" i="50" l="1"/>
  <c r="K50" i="49"/>
  <c r="S50" i="49" s="1"/>
  <c r="S49" i="49" s="1"/>
  <c r="I49" i="49"/>
  <c r="I49" i="47"/>
  <c r="I49" i="46"/>
  <c r="I49" i="45"/>
  <c r="I49" i="44"/>
  <c r="I49" i="42"/>
  <c r="I49" i="41"/>
  <c r="E49" i="1"/>
  <c r="P48" i="1"/>
  <c r="M47" i="1"/>
  <c r="O45" i="1"/>
  <c r="L44" i="1"/>
  <c r="Q43" i="1"/>
  <c r="O48" i="1"/>
  <c r="L47" i="1"/>
  <c r="Q46" i="1"/>
  <c r="N45" i="1"/>
  <c r="P43" i="1"/>
  <c r="N47" i="1"/>
  <c r="P45" i="1"/>
  <c r="K44" i="1"/>
  <c r="N48" i="1"/>
  <c r="K47" i="1"/>
  <c r="P46" i="1"/>
  <c r="M45" i="1"/>
  <c r="O43" i="1"/>
  <c r="M48" i="1"/>
  <c r="O46" i="1"/>
  <c r="L45" i="1"/>
  <c r="Q44" i="1"/>
  <c r="N43" i="1"/>
  <c r="M44" i="1"/>
  <c r="L48" i="1"/>
  <c r="Q47" i="1"/>
  <c r="N46" i="1"/>
  <c r="K45" i="1"/>
  <c r="P44" i="1"/>
  <c r="M43" i="1"/>
  <c r="K46" i="1"/>
  <c r="K48" i="1"/>
  <c r="P47" i="1"/>
  <c r="M46" i="1"/>
  <c r="O44" i="1"/>
  <c r="L43" i="1"/>
  <c r="Q48" i="1"/>
  <c r="O47" i="1"/>
  <c r="L46" i="1"/>
  <c r="Q45" i="1"/>
  <c r="N44" i="1"/>
  <c r="K43" i="1"/>
  <c r="S49" i="50" l="1"/>
  <c r="K49" i="50"/>
  <c r="K49" i="49"/>
  <c r="S49" i="47"/>
  <c r="K49" i="47"/>
  <c r="S49" i="46"/>
  <c r="K49" i="46"/>
  <c r="S49" i="45"/>
  <c r="K49" i="45"/>
  <c r="S49" i="44"/>
  <c r="K49" i="44"/>
  <c r="S49" i="43"/>
  <c r="K49" i="43"/>
  <c r="S49" i="42"/>
  <c r="K49" i="42"/>
  <c r="S49" i="41"/>
  <c r="K49" i="41"/>
  <c r="G49" i="1"/>
  <c r="Y48" i="1"/>
  <c r="V47" i="1"/>
  <c r="S46" i="1"/>
  <c r="X45" i="1"/>
  <c r="U44" i="1"/>
  <c r="U47" i="1"/>
  <c r="T44" i="1"/>
  <c r="Y43" i="1"/>
  <c r="X48" i="1"/>
  <c r="W45" i="1"/>
  <c r="T46" i="1"/>
  <c r="V44" i="1"/>
  <c r="W48" i="1"/>
  <c r="T47" i="1"/>
  <c r="Y46" i="1"/>
  <c r="V45" i="1"/>
  <c r="S44" i="1"/>
  <c r="X43" i="1"/>
  <c r="S47" i="1"/>
  <c r="X46" i="1"/>
  <c r="U45" i="1"/>
  <c r="W43" i="1"/>
  <c r="W47" i="1"/>
  <c r="V48" i="1"/>
  <c r="U48" i="1"/>
  <c r="W46" i="1"/>
  <c r="T45" i="1"/>
  <c r="Y44" i="1"/>
  <c r="V43" i="1"/>
  <c r="U43" i="1"/>
  <c r="T48" i="1"/>
  <c r="Y47" i="1"/>
  <c r="V46" i="1"/>
  <c r="S45" i="1"/>
  <c r="X44" i="1"/>
  <c r="Y45" i="1"/>
  <c r="S43" i="1"/>
  <c r="S48" i="1"/>
  <c r="X47" i="1"/>
  <c r="U46" i="1"/>
  <c r="W44" i="1"/>
  <c r="T43" i="1"/>
  <c r="C54" i="49" l="1"/>
  <c r="E54" i="49" s="1"/>
  <c r="G54" i="49" s="1"/>
  <c r="I54" i="49" s="1"/>
  <c r="K54" i="49" s="1"/>
  <c r="S54" i="49" s="1"/>
  <c r="K49" i="1"/>
  <c r="I49" i="1"/>
  <c r="S49" i="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<sst xmlns="http://schemas.openxmlformats.org/spreadsheetml/2006/main" count="199" uniqueCount="91">
  <si>
    <t>メモ</t>
  </si>
  <si>
    <t>Vertex42.com によるカレンダー テンプレート</t>
  </si>
  <si>
    <t>https://www.vertex42.com/calendars/</t>
  </si>
  <si>
    <t>年</t>
  </si>
  <si>
    <t>開始月</t>
  </si>
  <si>
    <t>開始曜日</t>
  </si>
  <si>
    <t>[ページ レイアウト] &gt; [テーマ] に移動して、</t>
  </si>
  <si>
    <t>別の色とフォントを選択します。</t>
  </si>
  <si>
    <t>このテンプレートについて</t>
  </si>
  <si>
    <t>Vertex42.com によって提供されるこのテンプレートを使用して、家庭用、仕事用、学校用の 12 か月のカレンダーを作成して印刷します。年と開始月を入力し、各週を日曜日から開始するか月曜日から開始するかを選択します。ページの上部にある先月と翌月の小さなカレンダーは、便利な参照用として使用できます。カレンダーを共有して共同編集する、または壁、デスク、冷蔵庫に貼ったりプランナーに渡したりするために印刷することができます。2018 年、2019 年、2020 年、およびそれ以降に対応します。</t>
  </si>
  <si>
    <t>その他のカレンダー テンプレート</t>
  </si>
  <si>
    <t>Vertex42.com にアクセスして、さまざまなカレンダー テンプレートをダウンロードしてください。</t>
  </si>
  <si>
    <t>Vertex42 について</t>
  </si>
  <si>
    <t>Vertex42.com では、企業、家庭、教育用に 300 を超える本格的なデザインのスプレッドシート テンプレートを提供しています。この大部分は無料でダウンロードすることができます。Vertex42.com のコレクションには、各種のカレンダー、プランナー、スケジュールに加えて、予算作成、債務削減、ローン返済用の個人の財務に関するスプレッドシートも含まれています。</t>
  </si>
  <si>
    <t>企業向けには、請求書、タイム シート、在庫管理、財務諸表、プロジェクト計画策定テンプレートがあります。学生と教師向けには、授業計画表、成績表、出席簿などのリソースがあります。献立表、チェックリスト、運動記録を使用して家族の生活を整理しましょう。各テンプレートは、数千のユーザーからのフィードバックを基に時間をかけて十分に研究、調整、改良されたものです。</t>
  </si>
  <si>
    <r>
      <t>ステップ 1:</t>
    </r>
    <r>
      <rPr>
        <b/>
        <sz val="12"/>
        <color theme="1" tint="0.34998626667073579"/>
        <rFont val="Meiryo UI"/>
        <family val="3"/>
        <charset val="128"/>
      </rPr>
      <t>年と開始月を入力します</t>
    </r>
  </si>
  <si>
    <r>
      <t>ステップ 2:</t>
    </r>
    <r>
      <rPr>
        <b/>
        <sz val="12"/>
        <color theme="1" tint="0.34998626667073579"/>
        <rFont val="Meiryo UI"/>
        <family val="3"/>
        <charset val="128"/>
      </rPr>
      <t>開始曜日を選択します</t>
    </r>
  </si>
  <si>
    <r>
      <t>ステップ 4:</t>
    </r>
    <r>
      <rPr>
        <b/>
        <sz val="12"/>
        <color theme="1" tint="0.34998626667073579"/>
        <rFont val="Meiryo UI"/>
        <family val="3"/>
        <charset val="128"/>
      </rPr>
      <t>用紙または PDF を印刷します</t>
    </r>
  </si>
  <si>
    <t>したワークシートのみを印刷します。</t>
    <phoneticPr fontId="21"/>
  </si>
  <si>
    <t>ブック全体を印刷するか、または選択</t>
    <phoneticPr fontId="21"/>
  </si>
  <si>
    <r>
      <t>ステップ 3:</t>
    </r>
    <r>
      <rPr>
        <b/>
        <sz val="12"/>
        <color theme="1" tint="0.34998626667073579"/>
        <rFont val="Meiryo UI"/>
        <family val="3"/>
        <charset val="128"/>
      </rPr>
      <t>テーマの配色/フォントをカスタマイズします</t>
    </r>
    <phoneticPr fontId="21"/>
  </si>
  <si>
    <t>元気サポートひまわり通信</t>
    <rPh sb="0" eb="2">
      <t>ゲンキ</t>
    </rPh>
    <rPh sb="10" eb="12">
      <t>ツウシン</t>
    </rPh>
    <phoneticPr fontId="21"/>
  </si>
  <si>
    <t>バザー</t>
    <phoneticPr fontId="21"/>
  </si>
  <si>
    <t>文化の日</t>
    <rPh sb="0" eb="2">
      <t>ブンカ</t>
    </rPh>
    <rPh sb="3" eb="4">
      <t>ヒ</t>
    </rPh>
    <phoneticPr fontId="21"/>
  </si>
  <si>
    <t>勤労感謝の日</t>
    <rPh sb="0" eb="4">
      <t>キンロウカンシャ</t>
    </rPh>
    <rPh sb="5" eb="6">
      <t>ヒ</t>
    </rPh>
    <phoneticPr fontId="21"/>
  </si>
  <si>
    <t>バザー</t>
  </si>
  <si>
    <t>年末年始休み</t>
    <rPh sb="0" eb="4">
      <t>ネンマツネンシ</t>
    </rPh>
    <rPh sb="4" eb="5">
      <t>ヤス</t>
    </rPh>
    <phoneticPr fontId="21"/>
  </si>
  <si>
    <t>年末年始休み</t>
    <phoneticPr fontId="21"/>
  </si>
  <si>
    <t>年末年始休み</t>
    <phoneticPr fontId="21"/>
  </si>
  <si>
    <t>成人の日</t>
    <rPh sb="0" eb="2">
      <t>セイジン</t>
    </rPh>
    <rPh sb="3" eb="4">
      <t>ヒ</t>
    </rPh>
    <phoneticPr fontId="21"/>
  </si>
  <si>
    <t>天皇誕生日</t>
    <rPh sb="0" eb="5">
      <t>テンノウタンジョウビ</t>
    </rPh>
    <phoneticPr fontId="21"/>
  </si>
  <si>
    <t>生活介護・就労継続支援Ｂ型・日中一時支援</t>
    <rPh sb="0" eb="4">
      <t>セイカツカイゴ</t>
    </rPh>
    <rPh sb="5" eb="11">
      <t>シュウロウケイゾクシエン</t>
    </rPh>
    <rPh sb="12" eb="13">
      <t>カタ</t>
    </rPh>
    <rPh sb="14" eb="16">
      <t>ニッチュウ</t>
    </rPh>
    <rPh sb="16" eb="18">
      <t>イチジ</t>
    </rPh>
    <rPh sb="18" eb="20">
      <t>シエン</t>
    </rPh>
    <phoneticPr fontId="21"/>
  </si>
  <si>
    <t>就労継続支援Ｂ型・生活介護・日中一時支援</t>
    <rPh sb="0" eb="6">
      <t>シュウロウケイゾクシエン</t>
    </rPh>
    <rPh sb="7" eb="8">
      <t>カタ</t>
    </rPh>
    <rPh sb="9" eb="13">
      <t>セイカツカイゴ</t>
    </rPh>
    <rPh sb="14" eb="16">
      <t>ニッチュウ</t>
    </rPh>
    <rPh sb="16" eb="18">
      <t>イチジ</t>
    </rPh>
    <rPh sb="18" eb="20">
      <t>シエン</t>
    </rPh>
    <phoneticPr fontId="21"/>
  </si>
  <si>
    <t>　ひまわりは</t>
    <phoneticPr fontId="21"/>
  </si>
  <si>
    <t>ひまわりは</t>
    <phoneticPr fontId="21"/>
  </si>
  <si>
    <t>敬老の日</t>
    <rPh sb="0" eb="2">
      <t>ケイロウ</t>
    </rPh>
    <rPh sb="3" eb="4">
      <t>ヒ</t>
    </rPh>
    <phoneticPr fontId="21"/>
  </si>
  <si>
    <t>お休みです</t>
    <rPh sb="1" eb="2">
      <t>ヤス</t>
    </rPh>
    <phoneticPr fontId="21"/>
  </si>
  <si>
    <t>春分の日</t>
    <rPh sb="0" eb="2">
      <t>シュンブン</t>
    </rPh>
    <rPh sb="3" eb="4">
      <t>ヒ</t>
    </rPh>
    <phoneticPr fontId="21"/>
  </si>
  <si>
    <t>ひまわりは</t>
    <phoneticPr fontId="21"/>
  </si>
  <si>
    <t>お休みです</t>
    <rPh sb="1" eb="2">
      <t>ヤス</t>
    </rPh>
    <phoneticPr fontId="21"/>
  </si>
  <si>
    <t>　お休みです。</t>
    <rPh sb="2" eb="3">
      <t>ヤス</t>
    </rPh>
    <phoneticPr fontId="21"/>
  </si>
  <si>
    <t>海の日</t>
    <rPh sb="0" eb="1">
      <t>ウミ</t>
    </rPh>
    <rPh sb="2" eb="3">
      <t>ヒ</t>
    </rPh>
    <phoneticPr fontId="21"/>
  </si>
  <si>
    <t>クリスマス会</t>
  </si>
  <si>
    <t>仕事始めです</t>
    <rPh sb="0" eb="2">
      <t>シゴト</t>
    </rPh>
    <rPh sb="2" eb="3">
      <t>ハジ</t>
    </rPh>
    <phoneticPr fontId="21"/>
  </si>
  <si>
    <t>※ひまわりは出勤日です。</t>
    <rPh sb="6" eb="9">
      <t>シュッキンビ</t>
    </rPh>
    <phoneticPr fontId="21"/>
  </si>
  <si>
    <t>　休みです</t>
    <rPh sb="1" eb="2">
      <t>ヤス</t>
    </rPh>
    <phoneticPr fontId="21"/>
  </si>
  <si>
    <t>　　　ひまわりのホームページとインスタグラム</t>
    <phoneticPr fontId="21"/>
  </si>
  <si>
    <t>　　お休みです</t>
    <phoneticPr fontId="21"/>
  </si>
  <si>
    <t>　　　　　出勤日です。</t>
    <rPh sb="5" eb="7">
      <t>シュッキン</t>
    </rPh>
    <rPh sb="7" eb="8">
      <t>ビ</t>
    </rPh>
    <phoneticPr fontId="21"/>
  </si>
  <si>
    <t>振替休日</t>
    <rPh sb="0" eb="4">
      <t>フリカエキュウジツ</t>
    </rPh>
    <phoneticPr fontId="21"/>
  </si>
  <si>
    <t>こどもの日</t>
    <rPh sb="4" eb="5">
      <t>ヒ</t>
    </rPh>
    <phoneticPr fontId="21"/>
  </si>
  <si>
    <t>みどりの日</t>
    <rPh sb="4" eb="5">
      <t>ヒ</t>
    </rPh>
    <phoneticPr fontId="21"/>
  </si>
  <si>
    <t>憲法記念日</t>
    <rPh sb="0" eb="5">
      <t>ケンポウキネンビ</t>
    </rPh>
    <phoneticPr fontId="21"/>
  </si>
  <si>
    <t>振替休日</t>
    <rPh sb="0" eb="4">
      <t>フリカエキュウジツ</t>
    </rPh>
    <phoneticPr fontId="21"/>
  </si>
  <si>
    <r>
      <t>　　　　　　　　　　　　　</t>
    </r>
    <r>
      <rPr>
        <b/>
        <sz val="12"/>
        <color rgb="FFFF0000"/>
        <rFont val="Meiryo UI"/>
        <family val="3"/>
        <charset val="128"/>
      </rPr>
      <t>ひまわりは休みです</t>
    </r>
    <rPh sb="18" eb="19">
      <t>ヤス</t>
    </rPh>
    <phoneticPr fontId="21"/>
  </si>
  <si>
    <r>
      <t>　　　　　　　　　　　　　　　　</t>
    </r>
    <r>
      <rPr>
        <b/>
        <sz val="12"/>
        <color rgb="FFFF0000"/>
        <rFont val="Meiryo UI"/>
        <family val="3"/>
        <charset val="128"/>
      </rPr>
      <t>ひまわりは休みです</t>
    </r>
    <rPh sb="21" eb="22">
      <t>ヤス</t>
    </rPh>
    <phoneticPr fontId="21"/>
  </si>
  <si>
    <t>就労継続支援Ｂ型・生活介護</t>
    <rPh sb="0" eb="6">
      <t>シュウロウケイゾクシエン</t>
    </rPh>
    <rPh sb="7" eb="8">
      <t>カタ</t>
    </rPh>
    <rPh sb="9" eb="13">
      <t>セイカツカイゴ</t>
    </rPh>
    <phoneticPr fontId="21"/>
  </si>
  <si>
    <t>手芸教室</t>
    <rPh sb="0" eb="4">
      <t>シュゲイキョウシツ</t>
    </rPh>
    <phoneticPr fontId="21"/>
  </si>
  <si>
    <t>※</t>
    <phoneticPr fontId="21"/>
  </si>
  <si>
    <t>月曜日</t>
    <rPh sb="0" eb="3">
      <t>ゲツヨウビ</t>
    </rPh>
    <phoneticPr fontId="21"/>
  </si>
  <si>
    <t>火曜日</t>
  </si>
  <si>
    <t>水曜日</t>
  </si>
  <si>
    <t>木曜日</t>
  </si>
  <si>
    <t>金曜日</t>
    <rPh sb="0" eb="3">
      <t>キンヨウビ</t>
    </rPh>
    <phoneticPr fontId="21"/>
  </si>
  <si>
    <t>土曜日</t>
    <rPh sb="0" eb="3">
      <t>ドヨウビ</t>
    </rPh>
    <phoneticPr fontId="21"/>
  </si>
  <si>
    <t>出勤日です</t>
    <rPh sb="0" eb="3">
      <t>シュッキンビ</t>
    </rPh>
    <phoneticPr fontId="21"/>
  </si>
  <si>
    <t>※ひまわりはお休みです。</t>
    <rPh sb="7" eb="8">
      <t>ヤス</t>
    </rPh>
    <phoneticPr fontId="21"/>
  </si>
  <si>
    <t>※ひまわりは　　しゅっきん日です</t>
    <rPh sb="13" eb="14">
      <t>ヒ</t>
    </rPh>
    <phoneticPr fontId="21"/>
  </si>
  <si>
    <t>※ひまわりは　　　　　　あきまつりです。</t>
    <phoneticPr fontId="21"/>
  </si>
  <si>
    <t>　ひまわりも</t>
    <phoneticPr fontId="21"/>
  </si>
  <si>
    <t>スポーツの日</t>
    <rPh sb="5" eb="6">
      <t>ヒ</t>
    </rPh>
    <phoneticPr fontId="21"/>
  </si>
  <si>
    <t>ひまわりは出勤日です。</t>
    <rPh sb="5" eb="8">
      <t>シュッキンビ</t>
    </rPh>
    <phoneticPr fontId="21"/>
  </si>
  <si>
    <t>※</t>
    <phoneticPr fontId="21"/>
  </si>
  <si>
    <t>　ひまわりは</t>
  </si>
  <si>
    <t>11月分</t>
    <rPh sb="2" eb="4">
      <t>ガツブン</t>
    </rPh>
    <phoneticPr fontId="21"/>
  </si>
  <si>
    <t>※出勤日です。</t>
    <rPh sb="1" eb="4">
      <t>シュッキンビ</t>
    </rPh>
    <phoneticPr fontId="21"/>
  </si>
  <si>
    <r>
      <t>　　　　　</t>
    </r>
    <r>
      <rPr>
        <b/>
        <sz val="12"/>
        <color rgb="FFFF0000"/>
        <rFont val="Meiryo UI"/>
        <family val="3"/>
        <charset val="128"/>
      </rPr>
      <t>勤労感謝の日</t>
    </r>
    <rPh sb="5" eb="9">
      <t>キンロウカンシャ</t>
    </rPh>
    <rPh sb="10" eb="11">
      <t>ヒ</t>
    </rPh>
    <phoneticPr fontId="21"/>
  </si>
  <si>
    <t>※お休みです。</t>
    <rPh sb="2" eb="3">
      <t>ヤス</t>
    </rPh>
    <phoneticPr fontId="21"/>
  </si>
  <si>
    <r>
      <t>　　　</t>
    </r>
    <r>
      <rPr>
        <b/>
        <sz val="12"/>
        <color rgb="FFFF0000"/>
        <rFont val="Meiryo UI"/>
        <family val="3"/>
        <charset val="128"/>
      </rPr>
      <t>※給料日です！</t>
    </r>
    <rPh sb="4" eb="7">
      <t>キュウリョウビ</t>
    </rPh>
    <phoneticPr fontId="21"/>
  </si>
  <si>
    <t>※出勤日</t>
    <rPh sb="1" eb="4">
      <t>シュッキンビ</t>
    </rPh>
    <phoneticPr fontId="21"/>
  </si>
  <si>
    <t>就労継続支援B型 生活介護 日中一時</t>
    <rPh sb="0" eb="6">
      <t>シュウロウケイゾクシエン</t>
    </rPh>
    <rPh sb="7" eb="8">
      <t>ガタ</t>
    </rPh>
    <rPh sb="9" eb="13">
      <t>セイカツカイゴ</t>
    </rPh>
    <rPh sb="14" eb="18">
      <t>ニッチュウイチジ</t>
    </rPh>
    <phoneticPr fontId="21"/>
  </si>
  <si>
    <t>休みです。</t>
    <rPh sb="0" eb="1">
      <t>ヤス</t>
    </rPh>
    <phoneticPr fontId="21"/>
  </si>
  <si>
    <t>　　　　出勤日です。</t>
    <rPh sb="4" eb="7">
      <t>シュッキンビ</t>
    </rPh>
    <phoneticPr fontId="21"/>
  </si>
  <si>
    <t>昭和の日</t>
    <rPh sb="0" eb="2">
      <t>ショウワ</t>
    </rPh>
    <rPh sb="3" eb="4">
      <t>ヒ</t>
    </rPh>
    <phoneticPr fontId="21"/>
  </si>
  <si>
    <t>　　　就労継続支援Ｂ型・生活介護・日中一時支援</t>
    <rPh sb="3" eb="9">
      <t>シュウロウケイゾクシエン</t>
    </rPh>
    <rPh sb="10" eb="11">
      <t>カタ</t>
    </rPh>
    <rPh sb="12" eb="16">
      <t>セイカツカイゴ</t>
    </rPh>
    <rPh sb="17" eb="19">
      <t>ニッチュウ</t>
    </rPh>
    <rPh sb="19" eb="21">
      <t>イチジ</t>
    </rPh>
    <rPh sb="21" eb="23">
      <t>シエン</t>
    </rPh>
    <phoneticPr fontId="21"/>
  </si>
  <si>
    <t>　</t>
    <phoneticPr fontId="21"/>
  </si>
  <si>
    <t>※出勤日です</t>
    <rPh sb="1" eb="4">
      <t>シュッキンビ</t>
    </rPh>
    <phoneticPr fontId="21"/>
  </si>
  <si>
    <t>j</t>
    <phoneticPr fontId="21"/>
  </si>
  <si>
    <t>出勤日です。</t>
    <rPh sb="0" eb="3">
      <t>シュッキンビ</t>
    </rPh>
    <phoneticPr fontId="21"/>
  </si>
  <si>
    <t>※休みです。</t>
    <rPh sb="1" eb="2">
      <t>ヤス</t>
    </rPh>
    <phoneticPr fontId="21"/>
  </si>
  <si>
    <t>※8/11は出勤日です。8/15　8/16はお盆休みです。</t>
    <rPh sb="6" eb="9">
      <t>シュッキンビ</t>
    </rPh>
    <rPh sb="23" eb="25">
      <t>ボンヤス</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</si>
</sst>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aaaa"/>
    <numFmt numFmtId="179" formatCode="d"/>
    <numFmt numFmtId="180" formatCode="yy&quot;年&quot;m&quot;月&quot;"/>
  </numFmts>
  <fonts count="114">
    <font>
      <sz val="10"/>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sz val="10"/>
      <name val="Meiryo UI"/>
      <family val="2"/>
    </font>
    <font>
      <i/>
      <sz val="11"/>
      <color rgb="FF7F7F7F"/>
      <name val="Meiryo UI"/>
      <family val="2"/>
    </font>
    <font>
      <u/>
      <sz val="10"/>
      <color theme="11"/>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u/>
      <sz val="10"/>
      <color indexed="12"/>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6"/>
      <name val="ＭＳ Ｐゴシック"/>
      <family val="3"/>
      <charset val="128"/>
    </font>
    <font>
      <b/>
      <sz val="48"/>
      <color theme="4" tint="-0.249977111117893"/>
      <name val="Meiryo UI"/>
      <family val="3"/>
      <charset val="128"/>
    </font>
    <font>
      <b/>
      <sz val="11"/>
      <color theme="4" tint="-0.499984740745262"/>
      <name val="Meiryo UI"/>
      <family val="3"/>
      <charset val="128"/>
    </font>
    <font>
      <sz val="8"/>
      <name val="Meiryo UI"/>
      <family val="3"/>
      <charset val="128"/>
    </font>
    <font>
      <b/>
      <sz val="9"/>
      <color theme="4"/>
      <name val="Meiryo UI"/>
      <family val="3"/>
      <charset val="128"/>
    </font>
    <font>
      <sz val="9"/>
      <name val="Meiryo UI"/>
      <family val="3"/>
      <charset val="128"/>
    </font>
    <font>
      <sz val="7"/>
      <name val="Meiryo UI"/>
      <family val="3"/>
      <charset val="128"/>
    </font>
    <font>
      <b/>
      <sz val="9"/>
      <color theme="4" tint="-0.249977111117893"/>
      <name val="Meiryo UI"/>
      <family val="3"/>
      <charset val="128"/>
    </font>
    <font>
      <sz val="9"/>
      <color indexed="60"/>
      <name val="Meiryo UI"/>
      <family val="3"/>
      <charset val="128"/>
    </font>
    <font>
      <sz val="10"/>
      <name val="Meiryo UI"/>
      <family val="3"/>
      <charset val="128"/>
    </font>
    <font>
      <b/>
      <sz val="12"/>
      <color theme="1" tint="0.499984740745262"/>
      <name val="Meiryo UI"/>
      <family val="3"/>
      <charset val="128"/>
    </font>
    <font>
      <b/>
      <sz val="14"/>
      <name val="Meiryo UI"/>
      <family val="3"/>
      <charset val="128"/>
    </font>
    <font>
      <sz val="8"/>
      <color theme="4" tint="-0.249977111117893"/>
      <name val="Meiryo UI"/>
      <family val="3"/>
      <charset val="128"/>
    </font>
    <font>
      <u/>
      <sz val="11"/>
      <color theme="1" tint="0.499984740745262"/>
      <name val="Meiryo UI"/>
      <family val="3"/>
      <charset val="128"/>
    </font>
    <font>
      <b/>
      <sz val="12"/>
      <color theme="4" tint="-0.249977111117893"/>
      <name val="Meiryo UI"/>
      <family val="3"/>
      <charset val="128"/>
    </font>
    <font>
      <b/>
      <sz val="12"/>
      <color theme="1" tint="0.34998626667073579"/>
      <name val="Meiryo UI"/>
      <family val="3"/>
      <charset val="128"/>
    </font>
    <font>
      <b/>
      <sz val="10"/>
      <color theme="0"/>
      <name val="Meiryo UI"/>
      <family val="3"/>
      <charset val="128"/>
    </font>
    <font>
      <b/>
      <sz val="10"/>
      <name val="Meiryo UI"/>
      <family val="3"/>
      <charset val="128"/>
    </font>
    <font>
      <sz val="10"/>
      <color theme="1" tint="0.249977111117893"/>
      <name val="Meiryo UI"/>
      <family val="3"/>
      <charset val="128"/>
    </font>
    <font>
      <sz val="11"/>
      <color theme="1" tint="0.34998626667073579"/>
      <name val="Meiryo UI"/>
      <family val="3"/>
      <charset val="128"/>
    </font>
    <font>
      <sz val="10"/>
      <color theme="1" tint="0.499984740745262"/>
      <name val="Meiryo UI"/>
      <family val="3"/>
      <charset val="128"/>
    </font>
    <font>
      <sz val="11"/>
      <color theme="1" tint="0.499984740745262"/>
      <name val="Meiryo UI"/>
      <family val="3"/>
      <charset val="128"/>
    </font>
    <font>
      <b/>
      <sz val="16"/>
      <color theme="4" tint="-0.249977111117893"/>
      <name val="Meiryo UI"/>
      <family val="3"/>
      <charset val="128"/>
    </font>
    <font>
      <sz val="20"/>
      <name val="Meiryo UI"/>
      <family val="3"/>
      <charset val="128"/>
    </font>
    <font>
      <sz val="11"/>
      <color rgb="FF1D2129"/>
      <name val="Meiryo UI"/>
      <family val="3"/>
      <charset val="128"/>
    </font>
    <font>
      <u/>
      <sz val="11"/>
      <color indexed="12"/>
      <name val="Meiryo UI"/>
      <family val="3"/>
      <charset val="128"/>
    </font>
    <font>
      <b/>
      <sz val="36"/>
      <color theme="4" tint="-0.249977111117893"/>
      <name val="Meiryo UI"/>
      <family val="3"/>
      <charset val="128"/>
    </font>
    <font>
      <b/>
      <sz val="14"/>
      <color theme="0"/>
      <name val="Meiryo UI"/>
      <family val="3"/>
      <charset val="128"/>
    </font>
    <font>
      <sz val="14"/>
      <name val="Meiryo UI"/>
      <family val="3"/>
      <charset val="128"/>
    </font>
    <font>
      <sz val="16"/>
      <name val="Meiryo UI"/>
      <family val="3"/>
      <charset val="128"/>
    </font>
    <font>
      <b/>
      <sz val="48"/>
      <name val="Meiryo UI"/>
      <family val="3"/>
      <charset val="128"/>
    </font>
    <font>
      <b/>
      <sz val="9"/>
      <color theme="8" tint="0.39997558519241921"/>
      <name val="Meiryo UI"/>
      <family val="3"/>
      <charset val="128"/>
    </font>
    <font>
      <sz val="8"/>
      <color theme="8" tint="0.39997558519241921"/>
      <name val="Meiryo UI"/>
      <family val="3"/>
      <charset val="128"/>
    </font>
    <font>
      <b/>
      <sz val="11"/>
      <color theme="4" tint="-0.249977111117893"/>
      <name val="Meiryo UI"/>
      <family val="3"/>
      <charset val="128"/>
    </font>
    <font>
      <b/>
      <sz val="12"/>
      <name val="Meiryo UI"/>
      <family val="3"/>
      <charset val="128"/>
    </font>
    <font>
      <b/>
      <sz val="12"/>
      <color theme="0" tint="-0.34998626667073579"/>
      <name val="Meiryo UI"/>
      <family val="3"/>
      <charset val="128"/>
    </font>
    <font>
      <b/>
      <sz val="12"/>
      <color rgb="FFFF0000"/>
      <name val="Meiryo UI"/>
      <family val="3"/>
      <charset val="128"/>
    </font>
    <font>
      <sz val="14"/>
      <color rgb="FF92D050"/>
      <name val="ARハイカラPOP体H04"/>
      <family val="3"/>
      <charset val="128"/>
    </font>
    <font>
      <b/>
      <sz val="14"/>
      <color rgb="FFFFFF00"/>
      <name val="ARハイカラPOP体H04"/>
      <family val="3"/>
      <charset val="128"/>
    </font>
    <font>
      <b/>
      <sz val="36"/>
      <color rgb="FFFFFF00"/>
      <name val="ARハイカラPOP体H04"/>
      <family val="3"/>
      <charset val="128"/>
    </font>
    <font>
      <sz val="20"/>
      <color theme="9" tint="0.39997558519241921"/>
      <name val="ARハイカラPOP体H04"/>
      <family val="3"/>
      <charset val="128"/>
    </font>
    <font>
      <b/>
      <sz val="16"/>
      <name val="AR丸ゴシック体M04"/>
      <family val="3"/>
      <charset val="128"/>
    </font>
    <font>
      <sz val="16"/>
      <name val="AR丸ゴシック体M04"/>
      <family val="3"/>
      <charset val="128"/>
    </font>
    <font>
      <b/>
      <sz val="16"/>
      <color rgb="FFFF0000"/>
      <name val="AR P悠々ｺﾞｼｯｸ体E04"/>
      <family val="3"/>
      <charset val="128"/>
    </font>
    <font>
      <b/>
      <sz val="44"/>
      <color rgb="FFFFFF00"/>
      <name val="ARハイカラPOP体H04"/>
      <family val="3"/>
      <charset val="128"/>
    </font>
    <font>
      <b/>
      <sz val="14"/>
      <color rgb="FFFF0000"/>
      <name val="Meiryo UI"/>
      <family val="3"/>
      <charset val="128"/>
    </font>
    <font>
      <b/>
      <sz val="16"/>
      <color rgb="FFFF0000"/>
      <name val="AR丸ゴシック体M04"/>
      <family val="3"/>
      <charset val="128"/>
    </font>
    <font>
      <b/>
      <sz val="12"/>
      <color rgb="FF7030A0"/>
      <name val="Meiryo UI"/>
      <family val="3"/>
      <charset val="128"/>
    </font>
    <font>
      <sz val="12"/>
      <name val="Meiryo UI"/>
      <family val="3"/>
      <charset val="128"/>
    </font>
    <font>
      <b/>
      <sz val="14"/>
      <color theme="4" tint="-0.249977111117893"/>
      <name val="Meiryo UI"/>
      <family val="3"/>
      <charset val="128"/>
    </font>
    <font>
      <b/>
      <sz val="14"/>
      <color theme="1"/>
      <name val="Meiryo UI"/>
      <family val="3"/>
      <charset val="128"/>
    </font>
    <font>
      <b/>
      <sz val="11"/>
      <color rgb="FFFF0000"/>
      <name val="Meiryo UI"/>
      <family val="3"/>
      <charset val="128"/>
    </font>
    <font>
      <b/>
      <sz val="14"/>
      <color rgb="FF00B050"/>
      <name val="Meiryo UI"/>
      <family val="3"/>
      <charset val="128"/>
    </font>
    <font>
      <sz val="20"/>
      <color theme="1"/>
      <name val="ARハイカラPOP体H04"/>
      <family val="3"/>
      <charset val="128"/>
    </font>
    <font>
      <sz val="8"/>
      <color rgb="FFFF0000"/>
      <name val="Meiryo UI"/>
      <family val="3"/>
      <charset val="128"/>
    </font>
    <font>
      <sz val="14"/>
      <color theme="4" tint="-0.249977111117893"/>
      <name val="Meiryo UI"/>
      <family val="3"/>
      <charset val="128"/>
    </font>
    <font>
      <b/>
      <sz val="14"/>
      <color rgb="FF7030A0"/>
      <name val="Meiryo UI"/>
      <family val="3"/>
      <charset val="128"/>
    </font>
    <font>
      <b/>
      <sz val="16"/>
      <color rgb="FF7030A0"/>
      <name val="Meiryo UI"/>
      <family val="3"/>
      <charset val="128"/>
    </font>
    <font>
      <b/>
      <sz val="16"/>
      <color rgb="FFFF0000"/>
      <name val="Meiryo UI"/>
      <family val="3"/>
      <charset val="128"/>
    </font>
    <font>
      <sz val="20"/>
      <color theme="9" tint="0.59999389629810485"/>
      <name val="ARハイカラPOP体H04"/>
      <family val="3"/>
      <charset val="128"/>
    </font>
    <font>
      <b/>
      <sz val="12"/>
      <color rgb="FFFF3300"/>
      <name val="Meiryo UI"/>
      <family val="3"/>
      <charset val="128"/>
    </font>
    <font>
      <sz val="12"/>
      <color rgb="FFFF3300"/>
      <name val="Meiryo UI"/>
      <family val="3"/>
      <charset val="128"/>
    </font>
    <font>
      <sz val="11"/>
      <name val="Meiryo UI"/>
      <family val="3"/>
      <charset val="128"/>
    </font>
    <font>
      <sz val="20"/>
      <color rgb="FFFFC000"/>
      <name val="ARハイカラPOP体H04"/>
      <family val="3"/>
      <charset val="128"/>
    </font>
    <font>
      <sz val="16"/>
      <color rgb="FFFF0000"/>
      <name val="Meiryo UI"/>
      <family val="3"/>
      <charset val="128"/>
    </font>
    <font>
      <b/>
      <sz val="12"/>
      <name val="Segoe UI Emoji"/>
      <family val="3"/>
    </font>
    <font>
      <sz val="14"/>
      <color rgb="FFFF0000"/>
      <name val="Meiryo UI"/>
      <family val="3"/>
      <charset val="128"/>
    </font>
    <font>
      <b/>
      <sz val="14"/>
      <color rgb="FF0548DF"/>
      <name val="Meiryo UI"/>
      <family val="3"/>
      <charset val="128"/>
    </font>
    <font>
      <sz val="11"/>
      <color theme="4" tint="-0.249977111117893"/>
      <name val="Meiryo UI"/>
      <family val="3"/>
      <charset val="128"/>
    </font>
    <font>
      <sz val="10"/>
      <name val="AR丸ゴシック体M04"/>
      <family val="3"/>
      <charset val="128"/>
    </font>
    <font>
      <b/>
      <sz val="10"/>
      <color rgb="FFFF0000"/>
      <name val="AR丸ゴシック体M04"/>
      <family val="3"/>
      <charset val="128"/>
    </font>
    <font>
      <b/>
      <sz val="10"/>
      <name val="AR丸ゴシック体M04"/>
      <family val="3"/>
      <charset val="128"/>
    </font>
    <font>
      <b/>
      <sz val="14"/>
      <color theme="8"/>
      <name val="Meiryo UI"/>
      <family val="3"/>
      <charset val="128"/>
    </font>
    <font>
      <b/>
      <sz val="14"/>
      <color theme="0" tint="-0.249977111117893"/>
      <name val="Meiryo UI"/>
      <family val="3"/>
      <charset val="128"/>
    </font>
    <font>
      <sz val="14"/>
      <color rgb="FFFF0000"/>
      <name val="Meiryo UI"/>
      <family val="2"/>
    </font>
    <font>
      <sz val="12"/>
      <color rgb="FFFF0000"/>
      <name val="Meiryo UI"/>
      <family val="3"/>
      <charset val="128"/>
    </font>
    <font>
      <sz val="10"/>
      <color rgb="FFFF0000"/>
      <name val="HG創英角ｺﾞｼｯｸUB"/>
      <family val="3"/>
      <charset val="128"/>
    </font>
    <font>
      <sz val="10"/>
      <color rgb="FFFF0000"/>
      <name val="Meiryo UI"/>
      <family val="3"/>
      <charset val="128"/>
    </font>
    <font>
      <sz val="22"/>
      <color theme="9" tint="0.59999389629810485"/>
      <name val="ARハイカラPOP体H04"/>
      <family val="3"/>
      <charset val="128"/>
    </font>
    <font>
      <b/>
      <sz val="8"/>
      <name val="Meiryo UI"/>
      <family val="3"/>
      <charset val="128"/>
    </font>
    <font>
      <b/>
      <sz val="11"/>
      <name val="Meiryo UI"/>
      <family val="3"/>
      <charset val="128"/>
    </font>
    <font>
      <b/>
      <sz val="14"/>
      <color rgb="FF0092D2"/>
      <name val="Meiryo UI"/>
      <family val="3"/>
      <charset val="128"/>
    </font>
    <font>
      <b/>
      <sz val="14"/>
      <color theme="0" tint="-0.14999847407452621"/>
      <name val="Meiryo UI"/>
      <family val="3"/>
      <charset val="128"/>
    </font>
    <font>
      <sz val="8"/>
      <color theme="0" tint="-0.14999847407452621"/>
      <name val="Meiryo UI"/>
      <family val="3"/>
      <charset val="128"/>
    </font>
    <font>
      <b/>
      <sz val="12"/>
      <color theme="0" tint="-0.14999847407452621"/>
      <name val="Meiryo UI"/>
      <family val="3"/>
      <charset val="128"/>
    </font>
    <font>
      <b/>
      <sz val="12"/>
      <color rgb="FFFF0000"/>
      <name val="游明朝"/>
      <family val="1"/>
      <charset val="128"/>
    </font>
    <font>
      <sz val="20"/>
      <color theme="0"/>
      <name val="ARハイカラPOP体H04"/>
      <family val="3"/>
      <charset val="128"/>
    </font>
    <font>
      <sz val="48"/>
      <color rgb="FFFFFF00"/>
      <name val="Meiryo UI"/>
      <family val="3"/>
      <charset val="128"/>
    </font>
    <font>
      <b/>
      <sz val="16"/>
      <name val="Meiryo UI"/>
      <family val="3"/>
      <charset val="128"/>
    </font>
    <font>
      <b/>
      <sz val="14"/>
      <color theme="1" tint="0.34998626667073579"/>
      <name val="Meiryo UI"/>
      <family val="3"/>
      <charset val="128"/>
    </font>
    <font>
      <b/>
      <sz val="14"/>
      <color rgb="FF2B2B00"/>
      <name val="Meiryo UI"/>
      <family val="3"/>
      <charset val="128"/>
    </font>
    <font>
      <b/>
      <sz val="14"/>
      <color rgb="FF2B2B00"/>
      <name val="HG創英角ｺﾞｼｯｸUB"/>
      <family val="3"/>
      <charset val="128"/>
    </font>
    <font>
      <sz val="20"/>
      <color rgb="FFFF0000"/>
      <name val="Meiryo UI"/>
      <family val="3"/>
      <charset val="128"/>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1731CD"/>
        <bgColor indexed="64"/>
      </patternFill>
    </fill>
    <fill>
      <patternFill patternType="solid">
        <fgColor theme="6" tint="0.79998168889431442"/>
        <bgColor indexed="64"/>
      </patternFill>
    </fill>
    <fill>
      <patternFill patternType="solid">
        <fgColor rgb="FF009EDE"/>
        <bgColor indexed="64"/>
      </patternFill>
    </fill>
    <fill>
      <patternFill patternType="solid">
        <fgColor theme="0" tint="-0.14999847407452621"/>
        <bgColor indexed="64"/>
      </patternFill>
    </fill>
  </fills>
  <borders count="31">
    <border>
      <left/>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4" tint="-0.24994659260841701"/>
      </left>
      <right/>
      <top style="thin">
        <color theme="4" tint="-0.24994659260841701"/>
      </top>
      <bottom style="thin">
        <color theme="0" tint="-0.499984740745262"/>
      </bottom>
      <diagonal/>
    </border>
    <border>
      <left/>
      <right/>
      <top style="thin">
        <color theme="4" tint="-0.24994659260841701"/>
      </top>
      <bottom style="thin">
        <color theme="0" tint="-0.499984740745262"/>
      </bottom>
      <diagonal/>
    </border>
    <border>
      <left/>
      <right style="thin">
        <color theme="4" tint="-0.24994659260841701"/>
      </right>
      <top style="thin">
        <color theme="4" tint="-0.24994659260841701"/>
      </top>
      <bottom style="thin">
        <color theme="0" tint="-0.499984740745262"/>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top style="thin">
        <color theme="0" tint="-0.499984740745262"/>
      </top>
      <bottom/>
      <diagonal/>
    </border>
    <border>
      <left style="thin">
        <color indexed="64"/>
      </left>
      <right/>
      <top/>
      <bottom style="thin">
        <color theme="0" tint="-0.499984740745262"/>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indexed="64"/>
      </left>
      <right style="thin">
        <color theme="0" tint="-0.499984740745262"/>
      </right>
      <top style="thin">
        <color theme="0" tint="-0.499984740745262"/>
      </top>
      <bottom/>
      <diagonal/>
    </border>
  </borders>
  <cellStyleXfs count="50">
    <xf numFmtId="0" fontId="0" fillId="0" borderId="0"/>
    <xf numFmtId="0" fontId="13" fillId="0" borderId="0" applyNumberFormat="0" applyFill="0" applyBorder="0" applyAlignment="0" applyProtection="0">
      <alignment vertical="top"/>
      <protection locked="0"/>
    </xf>
    <xf numFmtId="177" fontId="6" fillId="0" borderId="0" applyFont="0" applyFill="0" applyBorder="0" applyAlignment="0" applyProtection="0"/>
    <xf numFmtId="0" fontId="1" fillId="0" borderId="0"/>
    <xf numFmtId="0" fontId="8" fillId="0" borderId="0" applyNumberForma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9" fontId="6" fillId="0" borderId="0" applyFont="0" applyFill="0" applyBorder="0" applyAlignment="0" applyProtection="0"/>
    <xf numFmtId="0" fontId="18" fillId="0" borderId="0" applyNumberForma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0" fontId="9" fillId="6" borderId="0" applyNumberFormat="0" applyBorder="0" applyAlignment="0" applyProtection="0"/>
    <xf numFmtId="0" fontId="3" fillId="7" borderId="0" applyNumberFormat="0" applyBorder="0" applyAlignment="0" applyProtection="0"/>
    <xf numFmtId="0" fontId="16" fillId="8" borderId="0" applyNumberFormat="0" applyBorder="0" applyAlignment="0" applyProtection="0"/>
    <xf numFmtId="0" fontId="14" fillId="9" borderId="17" applyNumberFormat="0" applyAlignment="0" applyProtection="0"/>
    <xf numFmtId="0" fontId="17" fillId="10" borderId="18" applyNumberFormat="0" applyAlignment="0" applyProtection="0"/>
    <xf numFmtId="0" fontId="4" fillId="10" borderId="17" applyNumberFormat="0" applyAlignment="0" applyProtection="0"/>
    <xf numFmtId="0" fontId="15" fillId="0" borderId="19" applyNumberFormat="0" applyFill="0" applyAlignment="0" applyProtection="0"/>
    <xf numFmtId="0" fontId="5" fillId="11" borderId="20" applyNumberFormat="0" applyAlignment="0" applyProtection="0"/>
    <xf numFmtId="0" fontId="20" fillId="0" borderId="0" applyNumberFormat="0" applyFill="0" applyBorder="0" applyAlignment="0" applyProtection="0"/>
    <xf numFmtId="0" fontId="6" fillId="12" borderId="21" applyNumberFormat="0" applyFont="0" applyAlignment="0" applyProtection="0"/>
    <xf numFmtId="0" fontId="7" fillId="0" borderId="0" applyNumberFormat="0" applyFill="0" applyBorder="0" applyAlignment="0" applyProtection="0"/>
    <xf numFmtId="0" fontId="19" fillId="0" borderId="22" applyNumberFormat="0" applyFill="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343">
    <xf numFmtId="0" fontId="0" fillId="0" borderId="0" xfId="0"/>
    <xf numFmtId="0" fontId="22" fillId="0" borderId="0" xfId="0" applyFont="1" applyAlignment="1">
      <alignment horizontal="left" vertical="top"/>
    </xf>
    <xf numFmtId="0" fontId="24" fillId="0" borderId="0" xfId="0" applyFont="1"/>
    <xf numFmtId="0" fontId="25" fillId="0" borderId="0" xfId="0" applyFont="1" applyAlignment="1">
      <alignment horizontal="center" shrinkToFit="1"/>
    </xf>
    <xf numFmtId="0" fontId="27" fillId="0" borderId="0" xfId="0" applyFont="1"/>
    <xf numFmtId="0" fontId="28" fillId="0" borderId="0" xfId="0" applyFont="1" applyAlignment="1">
      <alignment vertical="top"/>
    </xf>
    <xf numFmtId="0" fontId="28" fillId="0" borderId="0" xfId="0" applyFont="1" applyAlignment="1">
      <alignment horizontal="left" vertical="top"/>
    </xf>
    <xf numFmtId="0" fontId="26" fillId="0" borderId="0" xfId="0" applyFont="1"/>
    <xf numFmtId="0" fontId="29" fillId="0" borderId="0" xfId="0" applyFont="1" applyAlignment="1">
      <alignment vertical="center"/>
    </xf>
    <xf numFmtId="0" fontId="27" fillId="0" borderId="0" xfId="0" applyFont="1" applyAlignment="1">
      <alignment vertical="center"/>
    </xf>
    <xf numFmtId="0" fontId="30" fillId="0" borderId="0" xfId="0" applyFont="1" applyAlignment="1">
      <alignment vertical="center"/>
    </xf>
    <xf numFmtId="0" fontId="31" fillId="0" borderId="0" xfId="2" applyNumberFormat="1" applyFont="1" applyAlignment="1">
      <alignment horizontal="left"/>
    </xf>
    <xf numFmtId="0" fontId="33" fillId="3" borderId="7" xfId="0" applyFont="1" applyFill="1" applyBorder="1" applyAlignment="1">
      <alignment horizontal="left" vertical="center" shrinkToFit="1"/>
    </xf>
    <xf numFmtId="0" fontId="33" fillId="0" borderId="2" xfId="0" applyFont="1" applyBorder="1" applyAlignment="1">
      <alignment horizontal="left" vertical="center" shrinkToFit="1"/>
    </xf>
    <xf numFmtId="0" fontId="34" fillId="0" borderId="0" xfId="1" applyFont="1" applyAlignment="1" applyProtection="1">
      <alignment horizontal="left"/>
    </xf>
    <xf numFmtId="0" fontId="24" fillId="0" borderId="0" xfId="0" applyFont="1" applyAlignment="1">
      <alignment vertical="center"/>
    </xf>
    <xf numFmtId="0" fontId="35" fillId="2" borderId="0" xfId="0" applyFont="1" applyFill="1" applyAlignment="1">
      <alignment horizontal="left" vertical="center"/>
    </xf>
    <xf numFmtId="0" fontId="30" fillId="0" borderId="0" xfId="0" applyFont="1"/>
    <xf numFmtId="0" fontId="37" fillId="4" borderId="12" xfId="0" applyFont="1" applyFill="1" applyBorder="1" applyAlignment="1">
      <alignment horizontal="center" vertical="center"/>
    </xf>
    <xf numFmtId="0" fontId="38" fillId="2" borderId="13" xfId="0" applyFont="1" applyFill="1" applyBorder="1" applyAlignment="1">
      <alignment horizontal="center" vertical="center"/>
    </xf>
    <xf numFmtId="0" fontId="39" fillId="0" borderId="0" xfId="0" applyFont="1" applyAlignment="1">
      <alignment vertical="center"/>
    </xf>
    <xf numFmtId="0" fontId="40" fillId="0" borderId="1" xfId="0" applyFont="1" applyBorder="1" applyAlignment="1">
      <alignment horizontal="left" vertical="center" indent="1"/>
    </xf>
    <xf numFmtId="0" fontId="24" fillId="0" borderId="7" xfId="0" applyFont="1" applyBorder="1"/>
    <xf numFmtId="0" fontId="41" fillId="0" borderId="2" xfId="0" applyFont="1" applyBorder="1"/>
    <xf numFmtId="0" fontId="30" fillId="0" borderId="0" xfId="3" applyFont="1" applyAlignment="1">
      <alignment vertical="top"/>
    </xf>
    <xf numFmtId="0" fontId="30" fillId="0" borderId="0" xfId="3" applyFont="1"/>
    <xf numFmtId="0" fontId="38" fillId="0" borderId="0" xfId="3" applyFont="1" applyAlignment="1">
      <alignment horizontal="left"/>
    </xf>
    <xf numFmtId="0" fontId="36" fillId="0" borderId="0" xfId="3" applyFont="1" applyAlignment="1">
      <alignment horizontal="left" vertical="center"/>
    </xf>
    <xf numFmtId="0" fontId="30" fillId="0" borderId="0" xfId="3" applyFont="1" applyAlignment="1">
      <alignment horizontal="left" vertical="center"/>
    </xf>
    <xf numFmtId="0" fontId="38" fillId="0" borderId="0" xfId="3" applyFont="1" applyAlignment="1">
      <alignment horizontal="left" vertical="center"/>
    </xf>
    <xf numFmtId="0" fontId="42" fillId="0" borderId="0" xfId="3" applyFont="1" applyAlignment="1">
      <alignment vertical="center"/>
    </xf>
    <xf numFmtId="0" fontId="43" fillId="0" borderId="0" xfId="3" applyFont="1" applyAlignment="1">
      <alignment vertical="center"/>
    </xf>
    <xf numFmtId="0" fontId="44" fillId="0" borderId="0" xfId="3" applyFont="1"/>
    <xf numFmtId="0" fontId="45" fillId="0" borderId="0" xfId="3" applyFont="1" applyAlignment="1">
      <alignment horizontal="left" vertical="top" wrapText="1" indent="1"/>
    </xf>
    <xf numFmtId="0" fontId="45" fillId="0" borderId="0" xfId="3" applyFont="1" applyAlignment="1">
      <alignment vertical="top" wrapText="1"/>
    </xf>
    <xf numFmtId="0" fontId="46" fillId="0" borderId="0" xfId="1" applyFont="1" applyAlignment="1" applyProtection="1">
      <alignment horizontal="left" indent="1"/>
    </xf>
    <xf numFmtId="179" fontId="32" fillId="0" borderId="1" xfId="0" applyNumberFormat="1" applyFont="1" applyBorder="1" applyAlignment="1">
      <alignment horizontal="center" vertical="center" shrinkToFit="1"/>
    </xf>
    <xf numFmtId="179" fontId="26" fillId="0" borderId="0" xfId="0" applyNumberFormat="1" applyFont="1" applyAlignment="1">
      <alignment horizontal="center" vertical="center" shrinkToFit="1"/>
    </xf>
    <xf numFmtId="0" fontId="49" fillId="0" borderId="0" xfId="0" applyFont="1" applyAlignment="1">
      <alignment vertical="center"/>
    </xf>
    <xf numFmtId="0" fontId="51" fillId="0" borderId="0" xfId="0" applyFont="1" applyAlignment="1">
      <alignment horizontal="left" vertical="top"/>
    </xf>
    <xf numFmtId="0" fontId="52" fillId="0" borderId="0" xfId="0" applyFont="1" applyAlignment="1">
      <alignment horizontal="center" shrinkToFit="1"/>
    </xf>
    <xf numFmtId="0" fontId="53" fillId="0" borderId="0" xfId="0" applyFont="1"/>
    <xf numFmtId="0" fontId="33" fillId="0" borderId="0" xfId="0" applyFont="1"/>
    <xf numFmtId="179" fontId="55" fillId="3" borderId="3" xfId="0" applyNumberFormat="1" applyFont="1" applyFill="1" applyBorder="1" applyAlignment="1">
      <alignment horizontal="center" vertical="center"/>
    </xf>
    <xf numFmtId="0" fontId="35" fillId="3" borderId="0" xfId="0" applyFont="1" applyFill="1" applyAlignment="1">
      <alignment horizontal="left" vertical="center"/>
    </xf>
    <xf numFmtId="179" fontId="55" fillId="0" borderId="3" xfId="0" applyNumberFormat="1" applyFont="1" applyBorder="1" applyAlignment="1">
      <alignment horizontal="center" vertical="center"/>
    </xf>
    <xf numFmtId="0" fontId="35" fillId="0" borderId="4" xfId="0" applyFont="1" applyBorder="1" applyAlignment="1">
      <alignment horizontal="left" vertical="center"/>
    </xf>
    <xf numFmtId="179" fontId="55" fillId="0" borderId="0" xfId="0" applyNumberFormat="1" applyFont="1" applyAlignment="1">
      <alignment horizontal="center" vertical="center"/>
    </xf>
    <xf numFmtId="179" fontId="55" fillId="3" borderId="0" xfId="0" applyNumberFormat="1" applyFont="1" applyFill="1" applyAlignment="1">
      <alignment horizontal="center" vertical="center"/>
    </xf>
    <xf numFmtId="0" fontId="55" fillId="3" borderId="3" xfId="0" applyFont="1" applyFill="1" applyBorder="1" applyAlignment="1">
      <alignment horizontal="center" vertical="center"/>
    </xf>
    <xf numFmtId="0" fontId="55" fillId="3" borderId="0" xfId="0" applyFont="1" applyFill="1" applyAlignment="1">
      <alignment horizontal="center" vertical="center"/>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0" xfId="0" applyFont="1" applyAlignment="1">
      <alignment horizontal="center" vertical="center"/>
    </xf>
    <xf numFmtId="0" fontId="55" fillId="3" borderId="4" xfId="0" applyFont="1" applyFill="1" applyBorder="1" applyAlignment="1">
      <alignment horizontal="center" vertical="center"/>
    </xf>
    <xf numFmtId="0" fontId="36" fillId="0" borderId="3" xfId="0" applyFont="1" applyBorder="1" applyAlignment="1">
      <alignment horizontal="left" vertical="center"/>
    </xf>
    <xf numFmtId="0" fontId="55" fillId="0" borderId="0" xfId="0" applyFont="1"/>
    <xf numFmtId="0" fontId="31" fillId="0" borderId="4" xfId="0" applyFont="1" applyBorder="1"/>
    <xf numFmtId="0" fontId="55" fillId="0" borderId="3" xfId="0" applyFont="1" applyBorder="1" applyAlignment="1">
      <alignment horizontal="left" vertical="center"/>
    </xf>
    <xf numFmtId="0" fontId="55" fillId="0" borderId="0" xfId="0" applyFont="1" applyAlignment="1">
      <alignment vertical="center"/>
    </xf>
    <xf numFmtId="0" fontId="56" fillId="0" borderId="0" xfId="1" applyFont="1" applyAlignment="1" applyProtection="1">
      <alignment horizontal="right" vertical="center"/>
    </xf>
    <xf numFmtId="0" fontId="56" fillId="0" borderId="4" xfId="1" applyFont="1" applyBorder="1" applyAlignment="1" applyProtection="1">
      <alignment horizontal="right" vertical="center"/>
    </xf>
    <xf numFmtId="0" fontId="55" fillId="3" borderId="5" xfId="0" applyFont="1" applyFill="1" applyBorder="1" applyAlignment="1">
      <alignment horizontal="center" vertical="center"/>
    </xf>
    <xf numFmtId="0" fontId="55" fillId="3" borderId="8" xfId="0" applyFont="1" applyFill="1" applyBorder="1" applyAlignment="1">
      <alignment horizontal="center" vertical="center"/>
    </xf>
    <xf numFmtId="0" fontId="55" fillId="0" borderId="5" xfId="0" applyFont="1" applyBorder="1" applyAlignment="1">
      <alignment horizontal="center" vertical="center"/>
    </xf>
    <xf numFmtId="0" fontId="55" fillId="0" borderId="6" xfId="0" applyFont="1" applyBorder="1" applyAlignment="1">
      <alignment horizontal="center" vertical="center"/>
    </xf>
    <xf numFmtId="0" fontId="55" fillId="0" borderId="5" xfId="1" applyFont="1" applyBorder="1" applyAlignment="1" applyProtection="1">
      <alignment horizontal="left" vertical="center"/>
    </xf>
    <xf numFmtId="0" fontId="55" fillId="0" borderId="8" xfId="1" applyFont="1" applyBorder="1" applyAlignment="1" applyProtection="1">
      <alignment vertical="center"/>
    </xf>
    <xf numFmtId="0" fontId="56" fillId="0" borderId="8" xfId="1" applyFont="1" applyBorder="1" applyAlignment="1" applyProtection="1">
      <alignment horizontal="right" vertical="center"/>
    </xf>
    <xf numFmtId="0" fontId="56" fillId="0" borderId="6" xfId="1" applyFont="1" applyBorder="1" applyAlignment="1" applyProtection="1">
      <alignment horizontal="right" vertical="center"/>
    </xf>
    <xf numFmtId="0" fontId="55" fillId="3" borderId="0" xfId="0" applyFont="1" applyFill="1" applyAlignment="1">
      <alignment horizontal="left" vertical="center"/>
    </xf>
    <xf numFmtId="0" fontId="55" fillId="0" borderId="4" xfId="0" applyFont="1" applyBorder="1" applyAlignment="1">
      <alignment horizontal="left" vertical="center"/>
    </xf>
    <xf numFmtId="0" fontId="55" fillId="0" borderId="0" xfId="0" applyFont="1" applyAlignment="1">
      <alignment horizontal="left" vertical="center"/>
    </xf>
    <xf numFmtId="0" fontId="55" fillId="3" borderId="4" xfId="0" applyFont="1" applyFill="1" applyBorder="1" applyAlignment="1">
      <alignment horizontal="left" vertical="center"/>
    </xf>
    <xf numFmtId="0" fontId="55" fillId="0" borderId="8" xfId="0" applyFont="1" applyBorder="1" applyAlignment="1">
      <alignment horizontal="center" vertical="center"/>
    </xf>
    <xf numFmtId="0" fontId="55" fillId="3" borderId="6" xfId="0" applyFont="1" applyFill="1" applyBorder="1" applyAlignment="1">
      <alignment horizontal="center" vertical="center"/>
    </xf>
    <xf numFmtId="0" fontId="55" fillId="0" borderId="4" xfId="0" applyFont="1" applyBorder="1"/>
    <xf numFmtId="0" fontId="55" fillId="0" borderId="0" xfId="1" applyFont="1" applyAlignment="1" applyProtection="1">
      <alignment horizontal="right" vertical="center"/>
    </xf>
    <xf numFmtId="0" fontId="55" fillId="0" borderId="4" xfId="1" applyFont="1" applyBorder="1" applyAlignment="1" applyProtection="1">
      <alignment horizontal="right" vertical="center"/>
    </xf>
    <xf numFmtId="0" fontId="55" fillId="0" borderId="8" xfId="1" applyFont="1" applyBorder="1" applyAlignment="1" applyProtection="1">
      <alignment horizontal="right" vertical="center"/>
    </xf>
    <xf numFmtId="0" fontId="55" fillId="0" borderId="6" xfId="1" applyFont="1" applyBorder="1" applyAlignment="1" applyProtection="1">
      <alignment horizontal="right" vertical="center"/>
    </xf>
    <xf numFmtId="0" fontId="33" fillId="3" borderId="7" xfId="0" applyFont="1" applyFill="1" applyBorder="1" applyAlignment="1">
      <alignment vertical="center" shrinkToFit="1"/>
    </xf>
    <xf numFmtId="0" fontId="33" fillId="3" borderId="2" xfId="0" applyFont="1" applyFill="1" applyBorder="1" applyAlignment="1">
      <alignment vertical="center" shrinkToFit="1"/>
    </xf>
    <xf numFmtId="0" fontId="58" fillId="0" borderId="0" xfId="0" applyFont="1"/>
    <xf numFmtId="0" fontId="59" fillId="0" borderId="0" xfId="0" applyFont="1" applyAlignment="1">
      <alignment vertical="center"/>
    </xf>
    <xf numFmtId="0" fontId="62" fillId="0" borderId="0" xfId="0" applyFont="1" applyAlignment="1">
      <alignment vertical="center"/>
    </xf>
    <xf numFmtId="0" fontId="50" fillId="0" borderId="0" xfId="0" applyFont="1" applyAlignment="1">
      <alignment vertical="center"/>
    </xf>
    <xf numFmtId="0" fontId="63" fillId="0" borderId="0" xfId="0" applyFont="1" applyAlignment="1">
      <alignment vertical="center"/>
    </xf>
    <xf numFmtId="0" fontId="64" fillId="0" borderId="0" xfId="0" applyFont="1" applyAlignment="1">
      <alignment vertical="center"/>
    </xf>
    <xf numFmtId="0" fontId="60" fillId="0" borderId="0" xfId="0" applyFont="1" applyAlignment="1">
      <alignment vertical="center"/>
    </xf>
    <xf numFmtId="0" fontId="61" fillId="0" borderId="0" xfId="0" applyFont="1"/>
    <xf numFmtId="179" fontId="66" fillId="3" borderId="1" xfId="0" applyNumberFormat="1" applyFont="1" applyFill="1" applyBorder="1" applyAlignment="1">
      <alignment horizontal="center" vertical="center" shrinkToFit="1"/>
    </xf>
    <xf numFmtId="179" fontId="66" fillId="0" borderId="1" xfId="0" applyNumberFormat="1" applyFont="1" applyBorder="1" applyAlignment="1">
      <alignment horizontal="center" vertical="center" shrinkToFit="1"/>
    </xf>
    <xf numFmtId="0" fontId="57" fillId="0" borderId="2" xfId="0" applyFont="1" applyBorder="1" applyAlignment="1">
      <alignment horizontal="left" vertical="center" shrinkToFit="1"/>
    </xf>
    <xf numFmtId="0" fontId="67" fillId="0" borderId="0" xfId="0" applyFont="1" applyAlignment="1">
      <alignment vertical="center"/>
    </xf>
    <xf numFmtId="0" fontId="68" fillId="0" borderId="4" xfId="0" applyFont="1" applyBorder="1" applyAlignment="1">
      <alignment horizontal="left" vertical="center"/>
    </xf>
    <xf numFmtId="0" fontId="68" fillId="0" borderId="4" xfId="0" applyFont="1" applyBorder="1" applyAlignment="1">
      <alignment horizontal="center" vertical="center"/>
    </xf>
    <xf numFmtId="0" fontId="68" fillId="3" borderId="0" xfId="0" applyFont="1" applyFill="1" applyAlignment="1">
      <alignment horizontal="left" vertical="center"/>
    </xf>
    <xf numFmtId="0" fontId="69" fillId="0" borderId="4" xfId="0" applyFont="1" applyBorder="1" applyAlignment="1">
      <alignment horizontal="left" vertical="center"/>
    </xf>
    <xf numFmtId="0" fontId="70" fillId="0" borderId="2" xfId="0" applyFont="1" applyBorder="1" applyAlignment="1">
      <alignment horizontal="left" vertical="center" shrinkToFit="1"/>
    </xf>
    <xf numFmtId="0" fontId="66" fillId="0" borderId="2" xfId="0" applyFont="1" applyBorder="1" applyAlignment="1">
      <alignment horizontal="left" vertical="center" shrinkToFit="1"/>
    </xf>
    <xf numFmtId="0" fontId="57" fillId="0" borderId="4" xfId="0" applyFont="1" applyBorder="1" applyAlignment="1">
      <alignment horizontal="left" vertical="center"/>
    </xf>
    <xf numFmtId="179" fontId="57" fillId="3" borderId="0" xfId="0" applyNumberFormat="1" applyFont="1" applyFill="1" applyAlignment="1">
      <alignment horizontal="left" vertical="center"/>
    </xf>
    <xf numFmtId="0" fontId="57" fillId="3" borderId="0" xfId="0" applyFont="1" applyFill="1" applyAlignment="1">
      <alignment horizontal="left" vertical="center"/>
    </xf>
    <xf numFmtId="179" fontId="71" fillId="0" borderId="1" xfId="0" applyNumberFormat="1" applyFont="1" applyBorder="1" applyAlignment="1">
      <alignment horizontal="center" vertical="center" shrinkToFit="1"/>
    </xf>
    <xf numFmtId="0" fontId="72" fillId="0" borderId="2" xfId="0" applyFont="1" applyBorder="1" applyAlignment="1">
      <alignment horizontal="left" vertical="center" shrinkToFit="1"/>
    </xf>
    <xf numFmtId="179" fontId="55" fillId="0" borderId="3" xfId="0" applyNumberFormat="1" applyFont="1" applyBorder="1" applyAlignment="1">
      <alignment horizontal="left" vertical="center"/>
    </xf>
    <xf numFmtId="179" fontId="57" fillId="0" borderId="0" xfId="0" applyNumberFormat="1"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left" vertical="center"/>
    </xf>
    <xf numFmtId="0" fontId="75" fillId="0" borderId="2" xfId="0" applyFont="1" applyBorder="1" applyAlignment="1">
      <alignment horizontal="left" vertical="center" shrinkToFit="1"/>
    </xf>
    <xf numFmtId="0" fontId="32" fillId="0" borderId="2" xfId="0" applyFont="1" applyBorder="1" applyAlignment="1">
      <alignment horizontal="left" vertical="center" shrinkToFit="1"/>
    </xf>
    <xf numFmtId="0" fontId="77" fillId="0" borderId="4" xfId="0" applyFont="1" applyBorder="1" applyAlignment="1">
      <alignment horizontal="left" vertical="center"/>
    </xf>
    <xf numFmtId="0" fontId="78" fillId="3" borderId="0" xfId="0" applyFont="1" applyFill="1" applyAlignment="1">
      <alignment horizontal="left" vertical="center"/>
    </xf>
    <xf numFmtId="0" fontId="55" fillId="0" borderId="3" xfId="0" applyFont="1" applyBorder="1" applyAlignment="1">
      <alignment vertical="center"/>
    </xf>
    <xf numFmtId="0" fontId="79" fillId="0" borderId="2" xfId="0" applyFont="1" applyBorder="1" applyAlignment="1">
      <alignment horizontal="left" vertical="center" shrinkToFit="1"/>
    </xf>
    <xf numFmtId="0" fontId="55" fillId="0" borderId="5" xfId="0" applyFont="1" applyBorder="1" applyAlignment="1">
      <alignment horizontal="left" vertical="center"/>
    </xf>
    <xf numFmtId="0" fontId="81" fillId="0" borderId="0" xfId="0" applyFont="1"/>
    <xf numFmtId="0" fontId="82" fillId="0" borderId="7" xfId="0" applyFont="1" applyBorder="1"/>
    <xf numFmtId="0" fontId="81" fillId="0" borderId="0" xfId="1" applyFont="1" applyAlignment="1" applyProtection="1">
      <alignment horizontal="right" vertical="center"/>
    </xf>
    <xf numFmtId="0" fontId="83" fillId="0" borderId="1" xfId="0" applyFont="1" applyBorder="1" applyAlignment="1">
      <alignment vertical="center"/>
    </xf>
    <xf numFmtId="0" fontId="69" fillId="0" borderId="7" xfId="0" applyFont="1" applyBorder="1"/>
    <xf numFmtId="0" fontId="55" fillId="0" borderId="0" xfId="1" applyFont="1" applyBorder="1" applyAlignment="1" applyProtection="1">
      <alignment vertical="center"/>
    </xf>
    <xf numFmtId="0" fontId="24" fillId="0" borderId="2" xfId="0" applyFont="1" applyBorder="1" applyAlignment="1">
      <alignment horizontal="left" vertical="center" shrinkToFit="1"/>
    </xf>
    <xf numFmtId="0" fontId="85" fillId="0" borderId="2" xfId="0" applyFont="1" applyBorder="1" applyAlignment="1">
      <alignment horizontal="left" vertical="center" shrinkToFit="1"/>
    </xf>
    <xf numFmtId="0" fontId="55" fillId="0" borderId="23" xfId="0" applyFont="1" applyBorder="1" applyAlignment="1">
      <alignment horizontal="center" vertical="center"/>
    </xf>
    <xf numFmtId="0" fontId="55" fillId="0" borderId="24" xfId="0" applyFont="1" applyBorder="1" applyAlignment="1">
      <alignment horizontal="center" vertical="center"/>
    </xf>
    <xf numFmtId="179" fontId="57" fillId="3" borderId="3" xfId="0" applyNumberFormat="1" applyFont="1" applyFill="1" applyBorder="1" applyAlignment="1">
      <alignment horizontal="center" vertical="center"/>
    </xf>
    <xf numFmtId="0" fontId="57" fillId="3" borderId="3" xfId="0" applyFont="1" applyFill="1" applyBorder="1" applyAlignment="1">
      <alignment horizontal="center" vertical="center"/>
    </xf>
    <xf numFmtId="0" fontId="57" fillId="3" borderId="5" xfId="0" applyFont="1" applyFill="1" applyBorder="1" applyAlignment="1">
      <alignment horizontal="center" vertical="center"/>
    </xf>
    <xf numFmtId="0" fontId="50" fillId="0" borderId="2" xfId="0" applyFont="1" applyBorder="1" applyAlignment="1">
      <alignment horizontal="left" vertical="center" shrinkToFit="1"/>
    </xf>
    <xf numFmtId="0" fontId="30" fillId="37" borderId="0" xfId="0" applyFont="1" applyFill="1" applyAlignment="1">
      <alignment vertical="center"/>
    </xf>
    <xf numFmtId="0" fontId="30" fillId="38" borderId="0" xfId="0" applyFont="1" applyFill="1" applyAlignment="1">
      <alignment vertical="center"/>
    </xf>
    <xf numFmtId="179" fontId="57" fillId="0" borderId="2" xfId="0" applyNumberFormat="1" applyFont="1" applyBorder="1" applyAlignment="1">
      <alignment horizontal="left" vertical="center"/>
    </xf>
    <xf numFmtId="179" fontId="57" fillId="0" borderId="4" xfId="0" applyNumberFormat="1" applyFont="1" applyBorder="1" applyAlignment="1">
      <alignment horizontal="left" vertical="center"/>
    </xf>
    <xf numFmtId="179" fontId="57" fillId="0" borderId="4" xfId="0" applyNumberFormat="1" applyFont="1" applyBorder="1" applyAlignment="1">
      <alignment horizontal="center" vertical="center"/>
    </xf>
    <xf numFmtId="0" fontId="86" fillId="0" borderId="3" xfId="0" applyFont="1" applyBorder="1" applyAlignment="1">
      <alignment horizontal="center" vertical="center"/>
    </xf>
    <xf numFmtId="0" fontId="33" fillId="0" borderId="7" xfId="0" applyFont="1" applyBorder="1" applyAlignment="1">
      <alignment horizontal="left" vertical="center" shrinkToFit="1"/>
    </xf>
    <xf numFmtId="179" fontId="32" fillId="0" borderId="7" xfId="0" applyNumberFormat="1" applyFont="1" applyBorder="1" applyAlignment="1">
      <alignment horizontal="center" vertical="center" shrinkToFit="1"/>
    </xf>
    <xf numFmtId="0" fontId="66" fillId="0" borderId="7" xfId="0" applyFont="1" applyBorder="1" applyAlignment="1">
      <alignment horizontal="left" vertical="center" shrinkToFit="1"/>
    </xf>
    <xf numFmtId="0" fontId="0" fillId="0" borderId="4" xfId="0" applyBorder="1"/>
    <xf numFmtId="0" fontId="0" fillId="0" borderId="3" xfId="0" applyBorder="1"/>
    <xf numFmtId="0" fontId="0" fillId="0" borderId="5" xfId="0" applyBorder="1"/>
    <xf numFmtId="0" fontId="0" fillId="0" borderId="8" xfId="0" applyBorder="1"/>
    <xf numFmtId="0" fontId="69" fillId="0" borderId="0" xfId="0" applyFont="1" applyAlignment="1">
      <alignment vertical="center"/>
    </xf>
    <xf numFmtId="0" fontId="57" fillId="0" borderId="4" xfId="0" applyFont="1" applyBorder="1" applyAlignment="1">
      <alignment horizontal="center" vertical="center"/>
    </xf>
    <xf numFmtId="0" fontId="88" fillId="0" borderId="0" xfId="0" applyFont="1"/>
    <xf numFmtId="0" fontId="32" fillId="0" borderId="0" xfId="0" applyFont="1"/>
    <xf numFmtId="0" fontId="32" fillId="0" borderId="1" xfId="0" applyFont="1" applyBorder="1"/>
    <xf numFmtId="179" fontId="57" fillId="0" borderId="6" xfId="0" applyNumberFormat="1" applyFont="1" applyBorder="1" applyAlignment="1">
      <alignment horizontal="center" vertical="center"/>
    </xf>
    <xf numFmtId="0" fontId="89" fillId="0" borderId="2" xfId="0" applyFont="1" applyBorder="1" applyAlignment="1">
      <alignment horizontal="left" vertical="center" shrinkToFit="1"/>
    </xf>
    <xf numFmtId="0" fontId="57" fillId="0" borderId="3" xfId="0" applyFont="1" applyBorder="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2" fillId="0" borderId="0" xfId="0" applyFont="1" applyAlignment="1">
      <alignment vertical="center"/>
    </xf>
    <xf numFmtId="0" fontId="55" fillId="0" borderId="2" xfId="0" applyFont="1" applyBorder="1" applyAlignment="1">
      <alignment horizontal="left" vertical="center" shrinkToFit="1"/>
    </xf>
    <xf numFmtId="14" fontId="30" fillId="0" borderId="0" xfId="0" applyNumberFormat="1" applyFont="1" applyAlignment="1">
      <alignment vertical="center"/>
    </xf>
    <xf numFmtId="0" fontId="88" fillId="0" borderId="2" xfId="0" applyFont="1" applyBorder="1" applyAlignment="1">
      <alignment horizontal="left" vertical="center" shrinkToFit="1"/>
    </xf>
    <xf numFmtId="0" fontId="66" fillId="3" borderId="1" xfId="0" applyFont="1" applyFill="1" applyBorder="1"/>
    <xf numFmtId="0" fontId="63" fillId="0" borderId="0" xfId="0" applyFont="1" applyAlignment="1">
      <alignment horizontal="left" vertical="center"/>
    </xf>
    <xf numFmtId="0" fontId="30" fillId="0" borderId="0" xfId="0" applyFont="1" applyAlignment="1">
      <alignment horizontal="left" vertical="center"/>
    </xf>
    <xf numFmtId="0" fontId="50" fillId="0" borderId="0" xfId="0" applyFont="1" applyAlignment="1">
      <alignment horizontal="left" vertical="center"/>
    </xf>
    <xf numFmtId="179" fontId="66" fillId="3" borderId="0" xfId="0" applyNumberFormat="1" applyFont="1" applyFill="1"/>
    <xf numFmtId="179" fontId="94" fillId="3" borderId="0" xfId="0" applyNumberFormat="1" applyFont="1" applyFill="1"/>
    <xf numFmtId="0" fontId="87" fillId="0" borderId="2" xfId="0" applyFont="1" applyBorder="1" applyAlignment="1">
      <alignment horizontal="left" vertical="center" shrinkToFit="1"/>
    </xf>
    <xf numFmtId="0" fontId="87" fillId="3" borderId="7" xfId="0" applyFont="1" applyFill="1" applyBorder="1" applyAlignment="1">
      <alignment horizontal="left" vertical="center" shrinkToFit="1"/>
    </xf>
    <xf numFmtId="0" fontId="85" fillId="0" borderId="7" xfId="0" applyFont="1" applyBorder="1" applyAlignment="1">
      <alignment horizontal="left" vertical="center" shrinkToFit="1"/>
    </xf>
    <xf numFmtId="0" fontId="66" fillId="0" borderId="26" xfId="0" applyFont="1" applyBorder="1" applyAlignment="1">
      <alignment horizontal="center"/>
    </xf>
    <xf numFmtId="179" fontId="55" fillId="0" borderId="23" xfId="0" applyNumberFormat="1" applyFont="1" applyBorder="1" applyAlignment="1">
      <alignment horizontal="center" vertical="center"/>
    </xf>
    <xf numFmtId="0" fontId="55" fillId="0" borderId="27" xfId="0" applyFont="1" applyBorder="1" applyAlignment="1">
      <alignment horizontal="center" vertical="center"/>
    </xf>
    <xf numFmtId="0" fontId="55" fillId="3" borderId="24" xfId="0" applyFont="1" applyFill="1" applyBorder="1" applyAlignment="1">
      <alignment horizontal="center" vertical="center"/>
    </xf>
    <xf numFmtId="0" fontId="66" fillId="3" borderId="0" xfId="0" applyFont="1" applyFill="1" applyAlignment="1">
      <alignment horizontal="center"/>
    </xf>
    <xf numFmtId="0" fontId="55" fillId="3" borderId="23" xfId="0" applyFont="1" applyFill="1" applyBorder="1" applyAlignment="1">
      <alignment horizontal="center" vertical="center"/>
    </xf>
    <xf numFmtId="0" fontId="95" fillId="0" borderId="26" xfId="0" applyFont="1" applyBorder="1"/>
    <xf numFmtId="0" fontId="96" fillId="0" borderId="0" xfId="0" applyFont="1" applyAlignment="1">
      <alignment vertical="center"/>
    </xf>
    <xf numFmtId="0" fontId="30" fillId="0" borderId="23" xfId="0" applyFont="1" applyBorder="1" applyAlignment="1">
      <alignment vertical="center"/>
    </xf>
    <xf numFmtId="0" fontId="24" fillId="0" borderId="27" xfId="0" applyFont="1" applyBorder="1" applyAlignment="1">
      <alignment vertical="center"/>
    </xf>
    <xf numFmtId="179" fontId="32" fillId="0" borderId="26" xfId="0" applyNumberFormat="1" applyFont="1" applyBorder="1" applyAlignment="1">
      <alignment horizontal="center" vertical="center" shrinkToFit="1"/>
    </xf>
    <xf numFmtId="0" fontId="96" fillId="0" borderId="23" xfId="0" applyFont="1" applyBorder="1" applyAlignment="1">
      <alignment vertical="center"/>
    </xf>
    <xf numFmtId="0" fontId="30" fillId="0" borderId="27" xfId="0" applyFont="1" applyBorder="1" applyAlignment="1">
      <alignment vertical="center"/>
    </xf>
    <xf numFmtId="0" fontId="55" fillId="3" borderId="0" xfId="0" applyFont="1" applyFill="1" applyAlignment="1">
      <alignment horizontal="center" vertical="center" wrapText="1"/>
    </xf>
    <xf numFmtId="0" fontId="55" fillId="0" borderId="28" xfId="0" applyFont="1" applyBorder="1" applyAlignment="1">
      <alignment horizontal="center" vertical="center"/>
    </xf>
    <xf numFmtId="0" fontId="30" fillId="0" borderId="29" xfId="0" applyFont="1" applyBorder="1" applyAlignment="1">
      <alignment vertical="center"/>
    </xf>
    <xf numFmtId="179" fontId="66" fillId="0" borderId="3" xfId="0" applyNumberFormat="1" applyFont="1" applyBorder="1" applyAlignment="1">
      <alignment horizontal="center" vertical="center" shrinkToFit="1"/>
    </xf>
    <xf numFmtId="0" fontId="97" fillId="0" borderId="0" xfId="0" applyFont="1" applyAlignment="1">
      <alignment vertical="center"/>
    </xf>
    <xf numFmtId="0" fontId="57" fillId="3" borderId="0" xfId="0" applyFont="1" applyFill="1" applyAlignment="1">
      <alignment horizontal="center" vertical="center"/>
    </xf>
    <xf numFmtId="0" fontId="87" fillId="0" borderId="7" xfId="0" applyFont="1" applyBorder="1" applyAlignment="1">
      <alignment vertical="center" shrinkToFit="1"/>
    </xf>
    <xf numFmtId="0" fontId="87" fillId="0" borderId="26" xfId="0" applyFont="1" applyBorder="1" applyAlignment="1">
      <alignment vertical="center" shrinkToFit="1"/>
    </xf>
    <xf numFmtId="179" fontId="55" fillId="0" borderId="24" xfId="0" applyNumberFormat="1" applyFont="1" applyBorder="1" applyAlignment="1">
      <alignment horizontal="center" vertical="center"/>
    </xf>
    <xf numFmtId="0" fontId="87" fillId="0" borderId="30" xfId="0" applyFont="1" applyBorder="1" applyAlignment="1">
      <alignment vertical="center" shrinkToFit="1"/>
    </xf>
    <xf numFmtId="0" fontId="55" fillId="0" borderId="23" xfId="0" applyFont="1" applyBorder="1" applyAlignment="1">
      <alignment horizontal="left" vertical="center"/>
    </xf>
    <xf numFmtId="0" fontId="30" fillId="39" borderId="23" xfId="0" applyFont="1" applyFill="1" applyBorder="1" applyAlignment="1">
      <alignment vertical="center"/>
    </xf>
    <xf numFmtId="0" fontId="30" fillId="39" borderId="0" xfId="0" applyFont="1" applyFill="1" applyAlignment="1">
      <alignment vertical="center"/>
    </xf>
    <xf numFmtId="0" fontId="55" fillId="3" borderId="27" xfId="0" applyFont="1" applyFill="1" applyBorder="1" applyAlignment="1">
      <alignment horizontal="center" vertical="center"/>
    </xf>
    <xf numFmtId="0" fontId="66" fillId="0" borderId="0" xfId="0" applyFont="1"/>
    <xf numFmtId="0" fontId="30" fillId="3" borderId="0" xfId="0" applyFont="1" applyFill="1" applyAlignment="1">
      <alignment vertical="center"/>
    </xf>
    <xf numFmtId="0" fontId="55" fillId="0" borderId="0" xfId="0" applyFont="1" applyAlignment="1">
      <alignment vertical="center" shrinkToFit="1"/>
    </xf>
    <xf numFmtId="0" fontId="33" fillId="3" borderId="0" xfId="0" applyFont="1" applyFill="1" applyAlignment="1">
      <alignment horizontal="left" vertical="center" shrinkToFit="1"/>
    </xf>
    <xf numFmtId="0" fontId="55" fillId="3" borderId="29" xfId="0" applyFont="1" applyFill="1" applyBorder="1" applyAlignment="1">
      <alignment horizontal="center" vertical="center"/>
    </xf>
    <xf numFmtId="0" fontId="66" fillId="0" borderId="26" xfId="0" applyFont="1" applyBorder="1"/>
    <xf numFmtId="0" fontId="55" fillId="0" borderId="23" xfId="0" applyFont="1" applyBorder="1" applyAlignment="1">
      <alignment vertical="center" shrinkToFit="1"/>
    </xf>
    <xf numFmtId="0" fontId="32" fillId="0" borderId="26" xfId="0" applyFont="1" applyBorder="1"/>
    <xf numFmtId="0" fontId="57" fillId="3" borderId="0" xfId="0" applyFont="1" applyFill="1" applyAlignment="1">
      <alignment vertical="center" shrinkToFit="1"/>
    </xf>
    <xf numFmtId="0" fontId="55" fillId="2" borderId="0" xfId="0" applyFont="1" applyFill="1" applyAlignment="1">
      <alignment horizontal="left" vertical="center"/>
    </xf>
    <xf numFmtId="0" fontId="30" fillId="2" borderId="0" xfId="0" applyFont="1" applyFill="1" applyAlignment="1">
      <alignment vertical="center"/>
    </xf>
    <xf numFmtId="0" fontId="99" fillId="2" borderId="0" xfId="0" applyFont="1" applyFill="1" applyAlignment="1">
      <alignment vertical="center"/>
    </xf>
    <xf numFmtId="0" fontId="38" fillId="0" borderId="0" xfId="0" applyFont="1" applyAlignment="1">
      <alignment vertical="center"/>
    </xf>
    <xf numFmtId="0" fontId="100" fillId="3" borderId="7" xfId="0" applyFont="1" applyFill="1" applyBorder="1" applyAlignment="1">
      <alignment horizontal="left" vertical="center" shrinkToFit="1"/>
    </xf>
    <xf numFmtId="0" fontId="100" fillId="0" borderId="2" xfId="0" applyFont="1" applyBorder="1" applyAlignment="1">
      <alignment horizontal="left" vertical="center" shrinkToFit="1"/>
    </xf>
    <xf numFmtId="0" fontId="101" fillId="0" borderId="2" xfId="0" applyFont="1" applyBorder="1" applyAlignment="1">
      <alignment horizontal="left" vertical="center" shrinkToFit="1"/>
    </xf>
    <xf numFmtId="0" fontId="101" fillId="0" borderId="2" xfId="0" applyFont="1" applyBorder="1" applyAlignment="1" applyProtection="1">
      <alignment horizontal="left" vertical="center" shrinkToFit="1"/>
      <protection locked="0"/>
    </xf>
    <xf numFmtId="179" fontId="103" fillId="3" borderId="1" xfId="0" applyNumberFormat="1" applyFont="1" applyFill="1" applyBorder="1" applyAlignment="1">
      <alignment horizontal="center" vertical="center" shrinkToFit="1"/>
    </xf>
    <xf numFmtId="0" fontId="104" fillId="3" borderId="7" xfId="0" applyFont="1" applyFill="1" applyBorder="1" applyAlignment="1">
      <alignment horizontal="left" vertical="center" shrinkToFit="1"/>
    </xf>
    <xf numFmtId="179" fontId="103" fillId="0" borderId="1" xfId="0" applyNumberFormat="1" applyFont="1" applyBorder="1" applyAlignment="1">
      <alignment horizontal="center" vertical="center" shrinkToFit="1"/>
    </xf>
    <xf numFmtId="0" fontId="104" fillId="0" borderId="2" xfId="0" applyFont="1" applyBorder="1" applyAlignment="1">
      <alignment horizontal="left" vertical="center" shrinkToFit="1"/>
    </xf>
    <xf numFmtId="0" fontId="105" fillId="0" borderId="2" xfId="0" applyFont="1" applyBorder="1" applyAlignment="1">
      <alignment horizontal="left" vertical="center" shrinkToFit="1"/>
    </xf>
    <xf numFmtId="0" fontId="80" fillId="37" borderId="0" xfId="0" applyFont="1" applyFill="1" applyAlignment="1">
      <alignment horizontal="center"/>
    </xf>
    <xf numFmtId="0" fontId="106" fillId="0" borderId="0" xfId="0" applyFont="1"/>
    <xf numFmtId="0" fontId="80" fillId="37" borderId="0" xfId="0" applyFont="1" applyFill="1"/>
    <xf numFmtId="0" fontId="107" fillId="40" borderId="0" xfId="0" applyFont="1" applyFill="1"/>
    <xf numFmtId="0" fontId="107" fillId="37" borderId="0" xfId="0" applyFont="1" applyFill="1"/>
    <xf numFmtId="0" fontId="49" fillId="37" borderId="0" xfId="0" applyFont="1" applyFill="1" applyAlignment="1">
      <alignment vertical="center"/>
    </xf>
    <xf numFmtId="0" fontId="58" fillId="37" borderId="0" xfId="0" applyFont="1" applyFill="1"/>
    <xf numFmtId="179" fontId="55" fillId="3" borderId="23" xfId="0" applyNumberFormat="1" applyFont="1" applyFill="1" applyBorder="1" applyAlignment="1">
      <alignment horizontal="center" vertical="center"/>
    </xf>
    <xf numFmtId="0" fontId="109" fillId="3" borderId="0" xfId="0" applyFont="1" applyFill="1" applyAlignment="1">
      <alignment horizontal="center" vertical="center"/>
    </xf>
    <xf numFmtId="0" fontId="109" fillId="3" borderId="4" xfId="0" applyFont="1" applyFill="1" applyBorder="1" applyAlignment="1">
      <alignment horizontal="center" vertical="center"/>
    </xf>
    <xf numFmtId="0" fontId="109" fillId="3" borderId="8" xfId="0" applyFont="1" applyFill="1" applyBorder="1" applyAlignment="1">
      <alignment horizontal="center" vertical="center"/>
    </xf>
    <xf numFmtId="0" fontId="109" fillId="3" borderId="6" xfId="0" applyFont="1" applyFill="1" applyBorder="1" applyAlignment="1">
      <alignment horizontal="center" vertical="center"/>
    </xf>
    <xf numFmtId="0" fontId="30" fillId="41" borderId="0" xfId="0" applyFont="1" applyFill="1" applyAlignment="1">
      <alignment vertical="center"/>
    </xf>
    <xf numFmtId="0" fontId="24" fillId="41" borderId="0" xfId="0" applyFont="1" applyFill="1" applyAlignment="1">
      <alignment vertical="center"/>
    </xf>
    <xf numFmtId="0" fontId="33" fillId="2" borderId="2" xfId="0" applyFont="1" applyFill="1" applyBorder="1" applyAlignment="1">
      <alignment horizontal="left" vertical="center" shrinkToFit="1"/>
    </xf>
    <xf numFmtId="179" fontId="111" fillId="0" borderId="1" xfId="0" applyNumberFormat="1" applyFont="1" applyBorder="1" applyAlignment="1">
      <alignment horizontal="center" vertical="center" shrinkToFit="1"/>
    </xf>
    <xf numFmtId="179" fontId="112" fillId="0" borderId="1" xfId="0" applyNumberFormat="1" applyFont="1" applyBorder="1" applyAlignment="1">
      <alignment horizontal="center" vertical="center" shrinkToFit="1"/>
    </xf>
    <xf numFmtId="0" fontId="85" fillId="0" borderId="0" xfId="0" applyFont="1" applyAlignment="1">
      <alignment vertical="center"/>
    </xf>
    <xf numFmtId="0" fontId="79" fillId="3" borderId="0" xfId="0" applyFont="1" applyFill="1" applyAlignment="1">
      <alignment horizontal="center" vertical="center"/>
    </xf>
    <xf numFmtId="0" fontId="79" fillId="3" borderId="4" xfId="0" applyFont="1" applyFill="1" applyBorder="1" applyAlignment="1">
      <alignment horizontal="center" vertical="center"/>
    </xf>
    <xf numFmtId="0" fontId="33" fillId="3" borderId="7" xfId="0" applyFont="1" applyFill="1" applyBorder="1" applyAlignment="1">
      <alignment horizontal="left" vertical="center" shrinkToFit="1"/>
    </xf>
    <xf numFmtId="0" fontId="33" fillId="3" borderId="2" xfId="0" applyFont="1" applyFill="1" applyBorder="1" applyAlignment="1">
      <alignment horizontal="left" vertical="center" shrinkToFit="1"/>
    </xf>
    <xf numFmtId="0" fontId="65" fillId="37" borderId="0" xfId="0" applyFont="1" applyFill="1" applyAlignment="1">
      <alignment horizontal="center" vertical="center"/>
    </xf>
    <xf numFmtId="179" fontId="66" fillId="0" borderId="1" xfId="0" applyNumberFormat="1" applyFont="1" applyBorder="1" applyAlignment="1">
      <alignment horizontal="center" vertical="center" shrinkToFit="1"/>
    </xf>
    <xf numFmtId="179" fontId="66" fillId="0" borderId="7" xfId="0" applyNumberFormat="1" applyFont="1" applyBorder="1" applyAlignment="1">
      <alignment horizontal="center" vertical="center" shrinkToFit="1"/>
    </xf>
    <xf numFmtId="0" fontId="33" fillId="0" borderId="7" xfId="0" applyFont="1" applyBorder="1" applyAlignment="1">
      <alignment horizontal="left" vertical="center" shrinkToFit="1"/>
    </xf>
    <xf numFmtId="0" fontId="33" fillId="0" borderId="2" xfId="0" applyFont="1" applyBorder="1" applyAlignment="1">
      <alignment horizontal="left" vertical="center" shrinkToFit="1"/>
    </xf>
    <xf numFmtId="179" fontId="32" fillId="0" borderId="1" xfId="0" applyNumberFormat="1" applyFont="1" applyBorder="1" applyAlignment="1">
      <alignment horizontal="center" vertical="center" shrinkToFit="1"/>
    </xf>
    <xf numFmtId="179" fontId="32" fillId="0" borderId="7" xfId="0" applyNumberFormat="1" applyFont="1" applyBorder="1" applyAlignment="1">
      <alignment horizontal="center" vertical="center" shrinkToFit="1"/>
    </xf>
    <xf numFmtId="179" fontId="32" fillId="3" borderId="1" xfId="0" applyNumberFormat="1" applyFont="1" applyFill="1" applyBorder="1" applyAlignment="1">
      <alignment horizontal="center" vertical="center" shrinkToFit="1"/>
    </xf>
    <xf numFmtId="179" fontId="32" fillId="3" borderId="7" xfId="0" applyNumberFormat="1" applyFont="1" applyFill="1" applyBorder="1" applyAlignment="1">
      <alignment horizontal="center" vertical="center" shrinkToFit="1"/>
    </xf>
    <xf numFmtId="0" fontId="73" fillId="0" borderId="7" xfId="0" applyFont="1" applyBorder="1" applyAlignment="1">
      <alignment horizontal="left" vertical="center" shrinkToFit="1"/>
    </xf>
    <xf numFmtId="0" fontId="73" fillId="0" borderId="2" xfId="0" applyFont="1" applyBorder="1" applyAlignment="1">
      <alignment horizontal="left" vertical="center" shrinkToFit="1"/>
    </xf>
    <xf numFmtId="0" fontId="84" fillId="37" borderId="0" xfId="0" applyFont="1" applyFill="1" applyAlignment="1">
      <alignment horizontal="center"/>
    </xf>
    <xf numFmtId="0" fontId="66" fillId="0" borderId="7" xfId="0" applyFont="1" applyBorder="1" applyAlignment="1">
      <alignment horizontal="left" vertical="center" shrinkToFit="1"/>
    </xf>
    <xf numFmtId="0" fontId="66" fillId="0" borderId="2" xfId="0" applyFont="1" applyBorder="1" applyAlignment="1">
      <alignment horizontal="left" vertical="center" shrinkToFit="1"/>
    </xf>
    <xf numFmtId="55" fontId="47" fillId="0" borderId="0" xfId="0" applyNumberFormat="1" applyFont="1" applyAlignment="1">
      <alignment horizontal="left"/>
    </xf>
    <xf numFmtId="55" fontId="47" fillId="0" borderId="0" xfId="0" applyNumberFormat="1" applyFont="1" applyAlignment="1">
      <alignment horizontal="center"/>
    </xf>
    <xf numFmtId="178" fontId="48" fillId="4" borderId="9" xfId="0" applyNumberFormat="1" applyFont="1" applyFill="1" applyBorder="1" applyAlignment="1">
      <alignment horizontal="center" vertical="center" shrinkToFit="1"/>
    </xf>
    <xf numFmtId="178" fontId="48" fillId="4" borderId="10" xfId="0" applyNumberFormat="1" applyFont="1" applyFill="1" applyBorder="1" applyAlignment="1">
      <alignment horizontal="center" vertical="center" shrinkToFit="1"/>
    </xf>
    <xf numFmtId="180" fontId="54" fillId="5" borderId="0" xfId="0" applyNumberFormat="1" applyFont="1" applyFill="1" applyAlignment="1">
      <alignment horizontal="center" vertical="center"/>
    </xf>
    <xf numFmtId="178" fontId="48" fillId="4" borderId="11" xfId="0" applyNumberFormat="1" applyFont="1" applyFill="1" applyBorder="1" applyAlignment="1">
      <alignment horizontal="center" vertical="center" shrinkToFit="1"/>
    </xf>
    <xf numFmtId="0" fontId="87" fillId="3" borderId="7" xfId="0" applyFont="1" applyFill="1" applyBorder="1" applyAlignment="1">
      <alignment horizontal="left" vertical="center" shrinkToFit="1"/>
    </xf>
    <xf numFmtId="0" fontId="75" fillId="3" borderId="7" xfId="0" applyFont="1" applyFill="1" applyBorder="1" applyAlignment="1">
      <alignment horizontal="left" vertical="center" shrinkToFit="1"/>
    </xf>
    <xf numFmtId="0" fontId="75" fillId="3" borderId="2" xfId="0" applyFont="1" applyFill="1" applyBorder="1" applyAlignment="1">
      <alignment horizontal="left" vertical="center" shrinkToFit="1"/>
    </xf>
    <xf numFmtId="0" fontId="74" fillId="37" borderId="0" xfId="0" applyFont="1" applyFill="1" applyAlignment="1">
      <alignment horizontal="center"/>
    </xf>
    <xf numFmtId="0" fontId="70" fillId="0" borderId="7" xfId="0" applyFont="1" applyBorder="1" applyAlignment="1">
      <alignment horizontal="left" vertical="center" shrinkToFit="1"/>
    </xf>
    <xf numFmtId="0" fontId="70" fillId="0" borderId="2" xfId="0" applyFont="1" applyBorder="1" applyAlignment="1">
      <alignment horizontal="left" vertical="center" shrinkToFit="1"/>
    </xf>
    <xf numFmtId="0" fontId="66" fillId="0" borderId="26" xfId="0" applyFont="1" applyBorder="1" applyAlignment="1">
      <alignment horizontal="center"/>
    </xf>
    <xf numFmtId="0" fontId="66" fillId="0" borderId="7" xfId="0" applyFont="1" applyBorder="1" applyAlignment="1">
      <alignment horizontal="center"/>
    </xf>
    <xf numFmtId="0" fontId="87" fillId="0" borderId="7" xfId="0" applyFont="1" applyBorder="1" applyAlignment="1">
      <alignment horizontal="left" vertical="center" shrinkToFit="1"/>
    </xf>
    <xf numFmtId="0" fontId="75" fillId="0" borderId="7" xfId="0" applyFont="1" applyBorder="1" applyAlignment="1">
      <alignment horizontal="left" vertical="center" shrinkToFit="1"/>
    </xf>
    <xf numFmtId="0" fontId="75" fillId="0" borderId="2" xfId="0" applyFont="1" applyBorder="1" applyAlignment="1">
      <alignment horizontal="left" vertical="center" shrinkToFit="1"/>
    </xf>
    <xf numFmtId="0" fontId="66" fillId="3" borderId="1" xfId="0" applyFont="1" applyFill="1" applyBorder="1" applyAlignment="1">
      <alignment horizontal="center"/>
    </xf>
    <xf numFmtId="0" fontId="66" fillId="3" borderId="7" xfId="0" applyFont="1" applyFill="1" applyBorder="1" applyAlignment="1">
      <alignment horizontal="center"/>
    </xf>
    <xf numFmtId="0" fontId="66" fillId="3" borderId="7" xfId="0" applyFont="1" applyFill="1" applyBorder="1" applyAlignment="1">
      <alignment horizontal="left" vertical="center" shrinkToFit="1"/>
    </xf>
    <xf numFmtId="0" fontId="66" fillId="3" borderId="2" xfId="0" applyFont="1" applyFill="1" applyBorder="1" applyAlignment="1">
      <alignment horizontal="left" vertical="center" shrinkToFit="1"/>
    </xf>
    <xf numFmtId="0" fontId="71" fillId="0" borderId="7" xfId="0" applyFont="1" applyBorder="1" applyAlignment="1">
      <alignment horizontal="left" vertical="center" shrinkToFit="1"/>
    </xf>
    <xf numFmtId="0" fontId="71" fillId="0" borderId="2" xfId="0" applyFont="1" applyBorder="1" applyAlignment="1">
      <alignment horizontal="left" vertical="center" shrinkToFit="1"/>
    </xf>
    <xf numFmtId="0" fontId="87" fillId="0" borderId="2" xfId="0" applyFont="1" applyBorder="1" applyAlignment="1">
      <alignment horizontal="left" vertical="center" shrinkToFit="1"/>
    </xf>
    <xf numFmtId="179" fontId="32" fillId="0" borderId="3" xfId="0" applyNumberFormat="1" applyFont="1" applyBorder="1" applyAlignment="1">
      <alignment horizontal="center" vertical="center" shrinkToFit="1"/>
    </xf>
    <xf numFmtId="179" fontId="32" fillId="0" borderId="0" xfId="0" applyNumberFormat="1" applyFont="1" applyAlignment="1">
      <alignment horizontal="center" vertical="center" shrinkToFit="1"/>
    </xf>
    <xf numFmtId="0" fontId="33" fillId="0" borderId="0" xfId="0" applyFont="1" applyAlignment="1">
      <alignment horizontal="left" vertical="center" shrinkToFit="1"/>
    </xf>
    <xf numFmtId="0" fontId="33" fillId="0" borderId="4" xfId="0" applyFont="1" applyBorder="1" applyAlignment="1">
      <alignment horizontal="left" vertical="center" shrinkToFit="1"/>
    </xf>
    <xf numFmtId="0" fontId="69" fillId="0" borderId="0" xfId="0" applyFont="1" applyAlignment="1">
      <alignment horizontal="center" vertical="center" wrapText="1"/>
    </xf>
    <xf numFmtId="0" fontId="69" fillId="0" borderId="8" xfId="0" applyFont="1" applyBorder="1" applyAlignment="1">
      <alignment horizontal="center" vertical="center" wrapText="1"/>
    </xf>
    <xf numFmtId="0" fontId="96" fillId="0" borderId="0" xfId="0" applyFont="1" applyAlignment="1">
      <alignment horizontal="center" vertical="center" wrapText="1"/>
    </xf>
    <xf numFmtId="0" fontId="96" fillId="0" borderId="8" xfId="0" applyFont="1" applyBorder="1" applyAlignment="1">
      <alignment horizontal="center" vertical="center" wrapText="1"/>
    </xf>
    <xf numFmtId="0" fontId="32" fillId="3" borderId="7" xfId="0" applyFont="1" applyFill="1" applyBorder="1" applyAlignment="1">
      <alignment horizontal="left" vertical="center" shrinkToFit="1"/>
    </xf>
    <xf numFmtId="0" fontId="32" fillId="3" borderId="2" xfId="0" applyFont="1" applyFill="1" applyBorder="1" applyAlignment="1">
      <alignment horizontal="left" vertical="center" shrinkToFit="1"/>
    </xf>
    <xf numFmtId="0" fontId="55" fillId="0" borderId="4" xfId="0" applyFont="1" applyBorder="1" applyAlignment="1">
      <alignment horizontal="center" vertical="center" wrapText="1"/>
    </xf>
    <xf numFmtId="0" fontId="55" fillId="3" borderId="0" xfId="0" applyFont="1" applyFill="1" applyAlignment="1">
      <alignment horizontal="center" vertical="center" wrapText="1"/>
    </xf>
    <xf numFmtId="0" fontId="55" fillId="3" borderId="4" xfId="0" applyFont="1" applyFill="1" applyBorder="1" applyAlignment="1">
      <alignment horizontal="center" vertical="center" wrapText="1"/>
    </xf>
    <xf numFmtId="0" fontId="32" fillId="0" borderId="1" xfId="0" applyFont="1" applyBorder="1" applyAlignment="1">
      <alignment horizontal="center"/>
    </xf>
    <xf numFmtId="0" fontId="32" fillId="0" borderId="7" xfId="0" applyFont="1" applyBorder="1" applyAlignment="1">
      <alignment horizontal="center"/>
    </xf>
    <xf numFmtId="0" fontId="88" fillId="0" borderId="1" xfId="0" applyFont="1" applyBorder="1" applyAlignment="1">
      <alignment horizontal="center"/>
    </xf>
    <xf numFmtId="0" fontId="88" fillId="0" borderId="7" xfId="0" applyFont="1" applyBorder="1" applyAlignment="1">
      <alignment horizontal="center"/>
    </xf>
    <xf numFmtId="0" fontId="32" fillId="0" borderId="1" xfId="0" applyFont="1" applyBorder="1" applyAlignment="1">
      <alignment horizontal="center" wrapText="1"/>
    </xf>
    <xf numFmtId="0" fontId="32" fillId="0" borderId="7" xfId="0" applyFont="1" applyBorder="1" applyAlignment="1">
      <alignment horizontal="center" wrapText="1"/>
    </xf>
    <xf numFmtId="55" fontId="47" fillId="0" borderId="25" xfId="0" applyNumberFormat="1" applyFont="1" applyBorder="1" applyAlignment="1">
      <alignment horizontal="center"/>
    </xf>
    <xf numFmtId="0" fontId="55" fillId="3" borderId="0" xfId="0" applyFont="1" applyFill="1" applyAlignment="1">
      <alignment horizontal="center" vertical="center"/>
    </xf>
    <xf numFmtId="0" fontId="55" fillId="3" borderId="4" xfId="0" applyFont="1" applyFill="1" applyBorder="1" applyAlignment="1">
      <alignment horizontal="center" vertical="center"/>
    </xf>
    <xf numFmtId="0" fontId="98" fillId="0" borderId="0" xfId="0" applyFont="1" applyAlignment="1">
      <alignment horizontal="left" vertical="center"/>
    </xf>
    <xf numFmtId="0" fontId="74" fillId="37" borderId="0" xfId="0" applyFont="1" applyFill="1" applyAlignment="1">
      <alignment horizontal="center" vertical="center"/>
    </xf>
    <xf numFmtId="0" fontId="76" fillId="0" borderId="7" xfId="0" applyFont="1" applyBorder="1" applyAlignment="1">
      <alignment horizontal="left" vertical="center" shrinkToFit="1"/>
    </xf>
    <xf numFmtId="0" fontId="76" fillId="0" borderId="2" xfId="0" applyFont="1" applyBorder="1" applyAlignment="1">
      <alignment horizontal="left" vertical="center" shrinkToFit="1"/>
    </xf>
    <xf numFmtId="0" fontId="57" fillId="0" borderId="0" xfId="0" applyFont="1" applyAlignment="1">
      <alignment horizontal="center" vertical="center"/>
    </xf>
    <xf numFmtId="0" fontId="55" fillId="0" borderId="0" xfId="0" applyFont="1" applyAlignment="1">
      <alignment horizontal="center" vertical="center"/>
    </xf>
    <xf numFmtId="0" fontId="55" fillId="0" borderId="4" xfId="0" applyFont="1" applyBorder="1" applyAlignment="1">
      <alignment horizontal="center" vertical="center"/>
    </xf>
    <xf numFmtId="0" fontId="57" fillId="3" borderId="0" xfId="0" applyFont="1" applyFill="1" applyAlignment="1">
      <alignment horizontal="center" vertical="center"/>
    </xf>
    <xf numFmtId="0" fontId="57" fillId="3" borderId="4" xfId="0" applyFont="1" applyFill="1" applyBorder="1" applyAlignment="1">
      <alignment horizontal="center" vertical="center"/>
    </xf>
    <xf numFmtId="0" fontId="80" fillId="37" borderId="0" xfId="0" applyFont="1" applyFill="1" applyAlignment="1">
      <alignment horizontal="center"/>
    </xf>
    <xf numFmtId="0" fontId="88" fillId="3" borderId="7" xfId="0" applyFont="1" applyFill="1" applyBorder="1" applyAlignment="1">
      <alignment horizontal="left" vertical="center" shrinkToFit="1"/>
    </xf>
    <xf numFmtId="0" fontId="88" fillId="3" borderId="2" xfId="0" applyFont="1" applyFill="1" applyBorder="1" applyAlignment="1">
      <alignment horizontal="left" vertical="center" shrinkToFit="1"/>
    </xf>
    <xf numFmtId="0" fontId="99" fillId="37" borderId="0" xfId="0" applyFont="1" applyFill="1" applyAlignment="1">
      <alignment horizontal="center" vertical="center"/>
    </xf>
    <xf numFmtId="0" fontId="55" fillId="0" borderId="7" xfId="0" applyFont="1" applyBorder="1" applyAlignment="1">
      <alignment horizontal="left" vertical="center" shrinkToFit="1"/>
    </xf>
    <xf numFmtId="0" fontId="55" fillId="0" borderId="2" xfId="0" applyFont="1" applyBorder="1" applyAlignment="1">
      <alignment horizontal="left" vertical="center" shrinkToFit="1"/>
    </xf>
    <xf numFmtId="179" fontId="103" fillId="0" borderId="1" xfId="0" applyNumberFormat="1" applyFont="1" applyBorder="1" applyAlignment="1">
      <alignment horizontal="center" vertical="center" shrinkToFit="1"/>
    </xf>
    <xf numFmtId="179" fontId="103" fillId="0" borderId="7" xfId="0" applyNumberFormat="1" applyFont="1" applyBorder="1" applyAlignment="1">
      <alignment horizontal="center" vertical="center" shrinkToFit="1"/>
    </xf>
    <xf numFmtId="0" fontId="104" fillId="0" borderId="7" xfId="0" applyFont="1" applyBorder="1" applyAlignment="1">
      <alignment horizontal="left" vertical="center" shrinkToFit="1"/>
    </xf>
    <xf numFmtId="0" fontId="104" fillId="0" borderId="2" xfId="0" applyFont="1" applyBorder="1" applyAlignment="1">
      <alignment horizontal="left" vertical="center" shrinkToFit="1"/>
    </xf>
    <xf numFmtId="0" fontId="60" fillId="37" borderId="0" xfId="0" applyFont="1" applyFill="1" applyAlignment="1">
      <alignment horizontal="center" vertical="center"/>
    </xf>
    <xf numFmtId="180" fontId="23" fillId="5" borderId="0" xfId="0" applyNumberFormat="1" applyFont="1" applyFill="1" applyAlignment="1">
      <alignment horizontal="center" vertical="center"/>
    </xf>
    <xf numFmtId="0" fontId="32" fillId="0" borderId="1" xfId="0" applyFont="1" applyBorder="1" applyAlignment="1">
      <alignment horizontal="center" vertical="center"/>
    </xf>
    <xf numFmtId="0" fontId="32" fillId="0" borderId="7" xfId="0" applyFont="1" applyBorder="1" applyAlignment="1">
      <alignment horizontal="center" vertical="center"/>
    </xf>
    <xf numFmtId="0" fontId="55" fillId="0" borderId="5" xfId="0" applyFont="1" applyBorder="1" applyAlignment="1">
      <alignment horizontal="center" vertical="center"/>
    </xf>
    <xf numFmtId="0" fontId="55" fillId="0" borderId="8" xfId="0" applyFont="1" applyBorder="1" applyAlignment="1">
      <alignment horizontal="center" vertical="center"/>
    </xf>
    <xf numFmtId="0" fontId="93" fillId="3" borderId="1" xfId="0" applyFont="1" applyFill="1" applyBorder="1" applyAlignment="1">
      <alignment horizontal="center"/>
    </xf>
    <xf numFmtId="0" fontId="93" fillId="3" borderId="7" xfId="0" applyFont="1" applyFill="1" applyBorder="1" applyAlignment="1">
      <alignment horizontal="center"/>
    </xf>
    <xf numFmtId="179" fontId="102" fillId="3" borderId="1" xfId="0" applyNumberFormat="1" applyFont="1" applyFill="1" applyBorder="1" applyAlignment="1">
      <alignment horizontal="center" vertical="center" shrinkToFit="1"/>
    </xf>
    <xf numFmtId="179" fontId="102" fillId="3" borderId="7" xfId="0" applyNumberFormat="1" applyFont="1" applyFill="1" applyBorder="1" applyAlignment="1">
      <alignment horizontal="center" vertical="center" shrinkToFit="1"/>
    </xf>
    <xf numFmtId="0" fontId="55" fillId="3" borderId="7" xfId="0" applyFont="1" applyFill="1" applyBorder="1" applyAlignment="1">
      <alignment horizontal="left" vertical="center" shrinkToFit="1"/>
    </xf>
    <xf numFmtId="0" fontId="55" fillId="3" borderId="2" xfId="0" applyFont="1" applyFill="1" applyBorder="1" applyAlignment="1">
      <alignment horizontal="left" vertical="center" shrinkToFit="1"/>
    </xf>
    <xf numFmtId="0" fontId="94" fillId="3" borderId="1" xfId="0" applyFont="1" applyFill="1" applyBorder="1" applyAlignment="1">
      <alignment horizontal="center"/>
    </xf>
    <xf numFmtId="0" fontId="94" fillId="3" borderId="7" xfId="0" applyFont="1" applyFill="1" applyBorder="1" applyAlignment="1">
      <alignment horizontal="center"/>
    </xf>
    <xf numFmtId="179" fontId="66" fillId="3" borderId="1" xfId="0" applyNumberFormat="1" applyFont="1" applyFill="1" applyBorder="1" applyAlignment="1">
      <alignment horizontal="center" vertical="center" shrinkToFit="1"/>
    </xf>
    <xf numFmtId="179" fontId="66" fillId="3" borderId="7" xfId="0" applyNumberFormat="1" applyFont="1" applyFill="1" applyBorder="1" applyAlignment="1">
      <alignment horizontal="center" vertical="center" shrinkToFit="1"/>
    </xf>
    <xf numFmtId="179" fontId="110" fillId="0" borderId="1" xfId="0" applyNumberFormat="1" applyFont="1" applyBorder="1" applyAlignment="1">
      <alignment horizontal="center" vertical="center" shrinkToFit="1"/>
    </xf>
    <xf numFmtId="179" fontId="110" fillId="0" borderId="7" xfId="0" applyNumberFormat="1" applyFont="1" applyBorder="1" applyAlignment="1">
      <alignment horizontal="center" vertical="center" shrinkToFit="1"/>
    </xf>
    <xf numFmtId="179" fontId="32" fillId="3" borderId="1" xfId="0" applyNumberFormat="1" applyFont="1" applyFill="1" applyBorder="1" applyAlignment="1">
      <alignment horizontal="center" shrinkToFit="1"/>
    </xf>
    <xf numFmtId="179" fontId="32" fillId="3" borderId="7" xfId="0" applyNumberFormat="1" applyFont="1" applyFill="1" applyBorder="1" applyAlignment="1">
      <alignment horizontal="center" shrinkToFit="1"/>
    </xf>
    <xf numFmtId="0" fontId="108" fillId="40" borderId="0" xfId="0" applyFont="1" applyFill="1" applyAlignment="1">
      <alignment horizontal="center" vertical="center"/>
    </xf>
    <xf numFmtId="179" fontId="66" fillId="3" borderId="26" xfId="0" applyNumberFormat="1" applyFont="1" applyFill="1" applyBorder="1" applyAlignment="1">
      <alignment horizontal="center" vertical="center" shrinkToFit="1"/>
    </xf>
    <xf numFmtId="0" fontId="57" fillId="0" borderId="5" xfId="0" applyFont="1" applyBorder="1" applyAlignment="1">
      <alignment horizontal="center" vertical="center"/>
    </xf>
    <xf numFmtId="0" fontId="55" fillId="0" borderId="6" xfId="0" applyFont="1" applyBorder="1" applyAlignment="1">
      <alignment horizontal="center" vertical="center"/>
    </xf>
    <xf numFmtId="0" fontId="113" fillId="0" borderId="0" xfId="0" applyFont="1" applyAlignment="1">
      <alignment horizontal="center"/>
    </xf>
    <xf numFmtId="0" fontId="98" fillId="0" borderId="0" xfId="0" applyFont="1" applyAlignment="1">
      <alignment horizontal="center"/>
    </xf>
  </cellXfs>
  <cellStyles count="50">
    <cellStyle name="20% - アクセント 1" xfId="27" builtinId="30" customBuiltin="1"/>
    <cellStyle name="20% - アクセント 2" xfId="31" builtinId="34" customBuiltin="1"/>
    <cellStyle name="20% - アクセント 3" xfId="35" builtinId="38" customBuiltin="1"/>
    <cellStyle name="20% - アクセント 4" xfId="39" builtinId="42" customBuiltin="1"/>
    <cellStyle name="20% - アクセント 5" xfId="43" builtinId="46" customBuiltin="1"/>
    <cellStyle name="20% - アクセント 6" xfId="47" builtinId="50" customBuiltin="1"/>
    <cellStyle name="40% - アクセント 1" xfId="28" builtinId="31" customBuiltin="1"/>
    <cellStyle name="40% - アクセント 2" xfId="32" builtinId="35" customBuiltin="1"/>
    <cellStyle name="40% - アクセント 3" xfId="36" builtinId="39" customBuiltin="1"/>
    <cellStyle name="40% - アクセント 4" xfId="40" builtinId="43" customBuiltin="1"/>
    <cellStyle name="40% - アクセント 5" xfId="44" builtinId="47" customBuiltin="1"/>
    <cellStyle name="40% - アクセント 6" xfId="48" builtinId="51" customBuiltin="1"/>
    <cellStyle name="60% - アクセント 1" xfId="29" builtinId="32" customBuiltin="1"/>
    <cellStyle name="60% - アクセント 2" xfId="33" builtinId="36" customBuiltin="1"/>
    <cellStyle name="60% - アクセント 3" xfId="37" builtinId="40" customBuiltin="1"/>
    <cellStyle name="60% - アクセント 4" xfId="41" builtinId="44" customBuiltin="1"/>
    <cellStyle name="60% - アクセント 5" xfId="45" builtinId="48" customBuiltin="1"/>
    <cellStyle name="60% - アクセント 6" xfId="49" builtinId="52" customBuiltin="1"/>
    <cellStyle name="アクセント 1" xfId="26" builtinId="29" customBuiltin="1"/>
    <cellStyle name="アクセント 2" xfId="30" builtinId="33" customBuiltin="1"/>
    <cellStyle name="アクセント 3" xfId="34" builtinId="37" customBuiltin="1"/>
    <cellStyle name="アクセント 4" xfId="38" builtinId="41" customBuiltin="1"/>
    <cellStyle name="アクセント 5" xfId="42" builtinId="45" customBuiltin="1"/>
    <cellStyle name="アクセント 6" xfId="46" builtinId="49" customBuiltin="1"/>
    <cellStyle name="タイトル" xfId="9" builtinId="15" customBuiltin="1"/>
    <cellStyle name="チェック セル" xfId="21" builtinId="23" customBuiltin="1"/>
    <cellStyle name="どちらでもない" xfId="16" builtinId="28" customBuiltin="1"/>
    <cellStyle name="パーセント" xfId="8" builtinId="5" customBuiltin="1"/>
    <cellStyle name="ハイパーリンク" xfId="1" builtinId="8" customBuiltin="1"/>
    <cellStyle name="メモ" xfId="23" builtinId="10" customBuiltin="1"/>
    <cellStyle name="リンク セル" xfId="20" builtinId="24" customBuiltin="1"/>
    <cellStyle name="悪い" xfId="15" builtinId="27" customBuiltin="1"/>
    <cellStyle name="計算" xfId="19" builtinId="22" customBuiltin="1"/>
    <cellStyle name="警告文" xfId="22" builtinId="11" customBuiltin="1"/>
    <cellStyle name="桁区切り" xfId="5" builtinId="6" customBuiltin="1"/>
    <cellStyle name="桁区切り [0.00]" xfId="2" builtinId="3" customBuiltin="1"/>
    <cellStyle name="見出し 1" xfId="10" builtinId="16" customBuiltin="1"/>
    <cellStyle name="見出し 2" xfId="11" builtinId="17" customBuiltin="1"/>
    <cellStyle name="見出し 3" xfId="12" builtinId="18" customBuiltin="1"/>
    <cellStyle name="見出し 4" xfId="13" builtinId="19" customBuiltin="1"/>
    <cellStyle name="集計" xfId="25" builtinId="25" customBuiltin="1"/>
    <cellStyle name="出力" xfId="18" builtinId="21" customBuiltin="1"/>
    <cellStyle name="説明文" xfId="24" builtinId="53" customBuiltin="1"/>
    <cellStyle name="通貨" xfId="7" builtinId="7" customBuiltin="1"/>
    <cellStyle name="通貨 [0.00]" xfId="6" builtinId="4" customBuiltin="1"/>
    <cellStyle name="入力" xfId="17" builtinId="20" customBuiltin="1"/>
    <cellStyle name="標準" xfId="0" builtinId="0" customBuiltin="1"/>
    <cellStyle name="標準 2" xfId="3" xr:uid="{00000000-0005-0000-0000-00002F000000}"/>
    <cellStyle name="表示済みのハイパーリンク" xfId="4" builtinId="9" customBuiltin="1"/>
    <cellStyle name="良い" xfId="14" builtinId="26" customBuiltin="1"/>
  </cellStyles>
  <dxfs count="92">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7EAFF"/>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mruColors>
      <color rgb="FF0F0F0F"/>
      <color rgb="FF1B1B1B"/>
      <color rgb="FF404040"/>
      <color rgb="FF66FFFF"/>
      <color rgb="FFFF0000"/>
      <color rgb="FF05DADF"/>
      <color rgb="FF0548DF"/>
      <color rgb="FF350A7A"/>
      <color rgb="FF460BD9"/>
      <color rgb="FF1731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vertex42.com/calendars/?utm_source=ms&amp;utm_medium=file&amp;utm_campaign=office&amp;utm_content=logo" TargetMode="External"/><Relationship Id="rId6" Type="http://schemas.openxmlformats.org/officeDocument/2006/relationships/image" Target="../media/image5.jpg"/><Relationship Id="rId5" Type="http://schemas.openxmlformats.org/officeDocument/2006/relationships/image" Target="../media/image4.jp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6.jpeg"/><Relationship Id="rId1" Type="http://schemas.openxmlformats.org/officeDocument/2006/relationships/image" Target="../media/image2.png"/><Relationship Id="rId4"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14.jpeg"/><Relationship Id="rId1" Type="http://schemas.openxmlformats.org/officeDocument/2006/relationships/image" Target="../media/image4.jpg"/><Relationship Id="rId5" Type="http://schemas.openxmlformats.org/officeDocument/2006/relationships/image" Target="../media/image29.jpg"/><Relationship Id="rId4" Type="http://schemas.openxmlformats.org/officeDocument/2006/relationships/image" Target="../media/image28.jp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0.jpeg"/><Relationship Id="rId1" Type="http://schemas.openxmlformats.org/officeDocument/2006/relationships/image" Target="../media/image2.png"/><Relationship Id="rId5" Type="http://schemas.openxmlformats.org/officeDocument/2006/relationships/image" Target="../media/image31.jpeg"/><Relationship Id="rId4" Type="http://schemas.openxmlformats.org/officeDocument/2006/relationships/image" Target="../media/image5.jpg"/></Relationships>
</file>

<file path=xl/drawings/_rels/drawing13.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5.jpg"/><Relationship Id="rId1" Type="http://schemas.openxmlformats.org/officeDocument/2006/relationships/image" Target="../media/image4.jpg"/><Relationship Id="rId6" Type="http://schemas.microsoft.com/office/2007/relationships/hdphoto" Target="../media/hdphoto2.wdp"/><Relationship Id="rId5" Type="http://schemas.openxmlformats.org/officeDocument/2006/relationships/image" Target="../media/image33.png"/><Relationship Id="rId4" Type="http://schemas.microsoft.com/office/2007/relationships/hdphoto" Target="../media/hdphoto1.wdp"/></Relationships>
</file>

<file path=xl/drawings/_rels/drawing14.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5.jpg"/><Relationship Id="rId1" Type="http://schemas.openxmlformats.org/officeDocument/2006/relationships/image" Target="../media/image4.jpg"/><Relationship Id="rId5" Type="http://schemas.openxmlformats.org/officeDocument/2006/relationships/image" Target="../media/image35.jpeg"/><Relationship Id="rId4"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0.jpeg"/><Relationship Id="rId7" Type="http://schemas.microsoft.com/office/2007/relationships/hdphoto" Target="../media/hdphoto4.wdp"/><Relationship Id="rId2" Type="http://schemas.openxmlformats.org/officeDocument/2006/relationships/image" Target="../media/image36.jpeg"/><Relationship Id="rId1" Type="http://schemas.openxmlformats.org/officeDocument/2006/relationships/image" Target="../media/image4.jpg"/><Relationship Id="rId6" Type="http://schemas.openxmlformats.org/officeDocument/2006/relationships/image" Target="../media/image38.png"/><Relationship Id="rId5" Type="http://schemas.microsoft.com/office/2007/relationships/hdphoto" Target="../media/hdphoto3.wdp"/><Relationship Id="rId4" Type="http://schemas.openxmlformats.org/officeDocument/2006/relationships/image" Target="../media/image3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4.jpg"/><Relationship Id="rId1" Type="http://schemas.openxmlformats.org/officeDocument/2006/relationships/image" Target="../media/image39.jpg"/><Relationship Id="rId5" Type="http://schemas.openxmlformats.org/officeDocument/2006/relationships/image" Target="../media/image40.jpg"/><Relationship Id="rId4"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36.jpeg"/><Relationship Id="rId1" Type="http://schemas.openxmlformats.org/officeDocument/2006/relationships/image" Target="../media/image4.jp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0.jpeg"/><Relationship Id="rId1" Type="http://schemas.openxmlformats.org/officeDocument/2006/relationships/image" Target="../media/image2.png"/><Relationship Id="rId5" Type="http://schemas.openxmlformats.org/officeDocument/2006/relationships/image" Target="../media/image31.jpeg"/><Relationship Id="rId4" Type="http://schemas.openxmlformats.org/officeDocument/2006/relationships/image" Target="../media/image5.jp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0.jpeg"/><Relationship Id="rId1" Type="http://schemas.openxmlformats.org/officeDocument/2006/relationships/image" Target="../media/image2.png"/><Relationship Id="rId5" Type="http://schemas.openxmlformats.org/officeDocument/2006/relationships/image" Target="../media/image31.jpeg"/><Relationship Id="rId4" Type="http://schemas.openxmlformats.org/officeDocument/2006/relationships/image" Target="../media/image5.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2.png"/><Relationship Id="rId4" Type="http://schemas.openxmlformats.org/officeDocument/2006/relationships/image" Target="../media/image6.jp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0.jpeg"/><Relationship Id="rId1" Type="http://schemas.openxmlformats.org/officeDocument/2006/relationships/image" Target="../media/image2.png"/><Relationship Id="rId5" Type="http://schemas.openxmlformats.org/officeDocument/2006/relationships/image" Target="../media/image31.jpeg"/><Relationship Id="rId4"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ertex42.com/?utm_source=v42&amp;utm_medium=file&amp;utm_campaign=templates&amp;utm_term=about&amp;utm_content=logo"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4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jpeg"/><Relationship Id="rId7" Type="http://schemas.openxmlformats.org/officeDocument/2006/relationships/image" Target="../media/image19.JPG"/><Relationship Id="rId2" Type="http://schemas.openxmlformats.org/officeDocument/2006/relationships/image" Target="../media/image4.jpg"/><Relationship Id="rId1" Type="http://schemas.openxmlformats.org/officeDocument/2006/relationships/image" Target="../media/image14.jpeg"/><Relationship Id="rId6" Type="http://schemas.openxmlformats.org/officeDocument/2006/relationships/image" Target="../media/image18.JPG"/><Relationship Id="rId5" Type="http://schemas.openxmlformats.org/officeDocument/2006/relationships/image" Target="../media/image17.jpe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0.png"/><Relationship Id="rId1" Type="http://schemas.openxmlformats.org/officeDocument/2006/relationships/image" Target="../media/image2.png"/><Relationship Id="rId6" Type="http://schemas.openxmlformats.org/officeDocument/2006/relationships/image" Target="../media/image22.jpeg"/><Relationship Id="rId5" Type="http://schemas.openxmlformats.org/officeDocument/2006/relationships/image" Target="../media/image21.jpg"/><Relationship Id="rId4"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g"/><Relationship Id="rId7" Type="http://schemas.openxmlformats.org/officeDocument/2006/relationships/image" Target="../media/image25.jpeg"/><Relationship Id="rId2" Type="http://schemas.openxmlformats.org/officeDocument/2006/relationships/image" Target="../media/image23.jpeg"/><Relationship Id="rId1" Type="http://schemas.openxmlformats.org/officeDocument/2006/relationships/image" Target="../media/image2.png"/><Relationship Id="rId6" Type="http://schemas.openxmlformats.org/officeDocument/2006/relationships/image" Target="cid:f289cdbe-f318-4b95-8673-5213fce45234@namprd15.prod.outlook.com" TargetMode="External"/><Relationship Id="rId5" Type="http://schemas.openxmlformats.org/officeDocument/2006/relationships/image" Target="../media/image24.jpeg"/><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44</xdr:row>
      <xdr:rowOff>0</xdr:rowOff>
    </xdr:from>
    <xdr:to>
      <xdr:col>29</xdr:col>
      <xdr:colOff>114300</xdr:colOff>
      <xdr:row>47</xdr:row>
      <xdr:rowOff>85727</xdr:rowOff>
    </xdr:to>
    <xdr:pic>
      <xdr:nvPicPr>
        <xdr:cNvPr id="2" name="画像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63050" y="561975"/>
          <a:ext cx="1905000" cy="428625"/>
        </a:xfrm>
        <a:prstGeom prst="rect">
          <a:avLst/>
        </a:prstGeom>
      </xdr:spPr>
    </xdr:pic>
    <xdr:clientData/>
  </xdr:twoCellAnchor>
  <xdr:twoCellAnchor editAs="oneCell">
    <xdr:from>
      <xdr:col>21</xdr:col>
      <xdr:colOff>174625</xdr:colOff>
      <xdr:row>57</xdr:row>
      <xdr:rowOff>195170</xdr:rowOff>
    </xdr:from>
    <xdr:to>
      <xdr:col>25</xdr:col>
      <xdr:colOff>101600</xdr:colOff>
      <xdr:row>60</xdr:row>
      <xdr:rowOff>166595</xdr:rowOff>
    </xdr:to>
    <xdr:pic>
      <xdr:nvPicPr>
        <xdr:cNvPr id="8" name="図 7">
          <a:extLst>
            <a:ext uri="{FF2B5EF4-FFF2-40B4-BE49-F238E27FC236}">
              <a16:creationId xmlns:a16="http://schemas.microsoft.com/office/drawing/2014/main" id="{BA542B3D-98B6-4242-A961-CFFC250D54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64625" y="12790582"/>
          <a:ext cx="644151" cy="621366"/>
        </a:xfrm>
        <a:prstGeom prst="rect">
          <a:avLst/>
        </a:prstGeom>
      </xdr:spPr>
    </xdr:pic>
    <xdr:clientData/>
  </xdr:twoCellAnchor>
  <xdr:twoCellAnchor>
    <xdr:from>
      <xdr:col>1</xdr:col>
      <xdr:colOff>0</xdr:colOff>
      <xdr:row>7</xdr:row>
      <xdr:rowOff>177800</xdr:rowOff>
    </xdr:from>
    <xdr:to>
      <xdr:col>25</xdr:col>
      <xdr:colOff>98612</xdr:colOff>
      <xdr:row>13</xdr:row>
      <xdr:rowOff>125505</xdr:rowOff>
    </xdr:to>
    <xdr:sp macro="" textlink="">
      <xdr:nvSpPr>
        <xdr:cNvPr id="11" name="角丸四角形 4">
          <a:extLst>
            <a:ext uri="{FF2B5EF4-FFF2-40B4-BE49-F238E27FC236}">
              <a16:creationId xmlns:a16="http://schemas.microsoft.com/office/drawing/2014/main" id="{1A023350-9912-41A2-94A1-B8A63B612DBF}"/>
            </a:ext>
          </a:extLst>
        </xdr:cNvPr>
        <xdr:cNvSpPr/>
      </xdr:nvSpPr>
      <xdr:spPr>
        <a:xfrm>
          <a:off x="394447" y="1486647"/>
          <a:ext cx="10210800" cy="1453776"/>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36000" rIns="180000" bIns="72000" rtlCol="0" anchor="t"/>
        <a:lstStyle/>
        <a:p>
          <a:pPr algn="ctr">
            <a:lnSpc>
              <a:spcPct val="100000"/>
            </a:lnSpc>
          </a:pPr>
          <a:r>
            <a:rPr kumimoji="1" lang="en-US" altLang="ja-JP" sz="2800" b="1">
              <a:solidFill>
                <a:srgbClr val="FF0000"/>
              </a:solidFill>
              <a:latin typeface="AR P悠々ｺﾞｼｯｸ体E04" panose="040B0900000000000000" pitchFamily="50" charset="-128"/>
              <a:ea typeface="AR P悠々ｺﾞｼｯｸ体E04" panose="040B0900000000000000" pitchFamily="50" charset="-128"/>
            </a:rPr>
            <a:t>4</a:t>
          </a:r>
          <a:r>
            <a:rPr kumimoji="1" lang="ja-JP" altLang="en-US" sz="2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2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の行事</a:t>
          </a:r>
          <a:r>
            <a:rPr kumimoji="1" lang="ja-JP" altLang="en-US" sz="2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2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400"/>
            </a:lnSpc>
          </a:pPr>
          <a:r>
            <a:rPr kumimoji="1" lang="ja-JP" altLang="en-US" sz="1800" b="0">
              <a:solidFill>
                <a:sysClr val="windowText" lastClr="000000"/>
              </a:solidFill>
              <a:latin typeface="+mj-ea"/>
              <a:ea typeface="+mj-ea"/>
            </a:rPr>
            <a:t>　・バザー　</a:t>
          </a:r>
          <a:r>
            <a:rPr kumimoji="1" lang="en-US" altLang="ja-JP" sz="1800" b="0">
              <a:solidFill>
                <a:sysClr val="windowText" lastClr="000000"/>
              </a:solidFill>
              <a:latin typeface="+mj-ea"/>
              <a:ea typeface="+mj-ea"/>
            </a:rPr>
            <a:t>	</a:t>
          </a:r>
          <a:r>
            <a:rPr kumimoji="1" lang="ja-JP" altLang="en-US" sz="1800" b="0">
              <a:solidFill>
                <a:sysClr val="windowText" lastClr="000000"/>
              </a:solidFill>
              <a:latin typeface="+mj-ea"/>
              <a:ea typeface="+mj-ea"/>
            </a:rPr>
            <a:t>：第３土曜日（</a:t>
          </a:r>
          <a:r>
            <a:rPr kumimoji="1" lang="ja-JP" altLang="en-US" sz="1600" b="0">
              <a:solidFill>
                <a:sysClr val="windowText" lastClr="000000"/>
              </a:solidFill>
              <a:effectLst/>
              <a:latin typeface="+mn-lt"/>
              <a:ea typeface="+mn-ea"/>
              <a:cs typeface="+mn-cs"/>
            </a:rPr>
            <a:t>２０</a:t>
          </a:r>
          <a:r>
            <a:rPr kumimoji="1" lang="ja-JP" altLang="en-US" sz="1800" b="0">
              <a:solidFill>
                <a:sysClr val="windowText" lastClr="000000"/>
              </a:solidFill>
              <a:latin typeface="+mj-ea"/>
              <a:ea typeface="+mj-ea"/>
            </a:rPr>
            <a:t>日㈯　）のみです。</a:t>
          </a:r>
          <a:endParaRPr kumimoji="1" lang="en-US" altLang="ja-JP" sz="1800" b="0">
            <a:solidFill>
              <a:sysClr val="windowText" lastClr="000000"/>
            </a:solidFill>
            <a:latin typeface="+mj-ea"/>
            <a:ea typeface="+mj-ea"/>
          </a:endParaRPr>
        </a:p>
        <a:p>
          <a:pPr algn="l">
            <a:lnSpc>
              <a:spcPts val="2400"/>
            </a:lnSpc>
          </a:pPr>
          <a:r>
            <a:rPr kumimoji="1" lang="ja-JP" altLang="en-US" sz="1800" b="0">
              <a:solidFill>
                <a:sysClr val="windowText" lastClr="000000"/>
              </a:solidFill>
              <a:latin typeface="+mj-ea"/>
              <a:ea typeface="+mj-ea"/>
            </a:rPr>
            <a:t>　・祝日について：４月２９日</a:t>
          </a:r>
          <a:r>
            <a:rPr kumimoji="1" lang="ja-JP" altLang="en-US" sz="18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（祝）</a:t>
          </a:r>
          <a:r>
            <a:rPr kumimoji="1" lang="ja-JP" altLang="en-US" sz="1800" b="0">
              <a:solidFill>
                <a:sysClr val="windowText" lastClr="000000"/>
              </a:solidFill>
              <a:latin typeface="+mj-ea"/>
              <a:ea typeface="+mj-ea"/>
            </a:rPr>
            <a:t>・５月３日（祝）・５月６日</a:t>
          </a:r>
          <a:r>
            <a:rPr kumimoji="1" lang="ja-JP" altLang="en-US" sz="18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（祝）は休みです。　　　　　　　　　　　　</a:t>
          </a: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pPr algn="l"/>
          <a:endParaRPr kumimoji="1" lang="ja-JP" altLang="en-US" sz="1100" b="1">
            <a:solidFill>
              <a:srgbClr val="FF0000"/>
            </a:solidFill>
            <a:latin typeface="+mj-ea"/>
            <a:ea typeface="+mj-ea"/>
          </a:endParaRPr>
        </a:p>
      </xdr:txBody>
    </xdr:sp>
    <xdr:clientData/>
  </xdr:twoCellAnchor>
  <xdr:twoCellAnchor>
    <xdr:from>
      <xdr:col>0</xdr:col>
      <xdr:colOff>143435</xdr:colOff>
      <xdr:row>30</xdr:row>
      <xdr:rowOff>89648</xdr:rowOff>
    </xdr:from>
    <xdr:to>
      <xdr:col>24</xdr:col>
      <xdr:colOff>170328</xdr:colOff>
      <xdr:row>39</xdr:row>
      <xdr:rowOff>194236</xdr:rowOff>
    </xdr:to>
    <xdr:sp macro="" textlink="">
      <xdr:nvSpPr>
        <xdr:cNvPr id="12" name="角丸四角形 10">
          <a:extLst>
            <a:ext uri="{FF2B5EF4-FFF2-40B4-BE49-F238E27FC236}">
              <a16:creationId xmlns:a16="http://schemas.microsoft.com/office/drawing/2014/main" id="{CE1A8C77-716A-4895-838A-348D831F7152}"/>
            </a:ext>
          </a:extLst>
        </xdr:cNvPr>
        <xdr:cNvSpPr/>
      </xdr:nvSpPr>
      <xdr:spPr>
        <a:xfrm>
          <a:off x="143435" y="7171766"/>
          <a:ext cx="10336305" cy="2363694"/>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72000" rIns="180000" bIns="72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prstClr val="black"/>
              </a:solidFill>
              <a:effectLst/>
              <a:uLnTx/>
              <a:uFillTx/>
              <a:latin typeface="+mn-lt"/>
              <a:ea typeface="+mn-ea"/>
              <a:cs typeface="+mn-cs"/>
            </a:rPr>
            <a:t>　　</a:t>
          </a:r>
          <a:r>
            <a:rPr kumimoji="1" lang="ja-JP" altLang="en-US" sz="1600" b="1" i="0" u="none" strike="noStrike" kern="0" cap="none" spc="0" normalizeH="0" baseline="0" noProof="0">
              <a:ln>
                <a:noFill/>
              </a:ln>
              <a:solidFill>
                <a:prstClr val="black"/>
              </a:solidFill>
              <a:effectLst/>
              <a:uLnTx/>
              <a:uFillTx/>
              <a:latin typeface="+mn-lt"/>
              <a:ea typeface="+mn-ea"/>
              <a:cs typeface="+mn-cs"/>
            </a:rPr>
            <a:t>３月の作業</a:t>
          </a:r>
          <a:endParaRPr kumimoji="1" lang="en-US" altLang="ja-JP" sz="16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prstClr val="black"/>
              </a:solidFill>
              <a:effectLst/>
              <a:uLnTx/>
              <a:uFillTx/>
              <a:latin typeface="+mn-lt"/>
              <a:ea typeface="+mn-ea"/>
              <a:cs typeface="+mn-cs"/>
            </a:rPr>
            <a:t>　</a:t>
          </a:r>
          <a:r>
            <a:rPr kumimoji="1" lang="en-US" altLang="ja-JP" sz="1100" b="1" i="0" u="none" strike="noStrike" kern="0" cap="none" spc="0" normalizeH="0" baseline="0" noProof="0">
              <a:ln>
                <a:noFill/>
              </a:ln>
              <a:solidFill>
                <a:prstClr val="black"/>
              </a:solidFill>
              <a:effectLst/>
              <a:uLnTx/>
              <a:uFillTx/>
              <a:latin typeface="+mn-lt"/>
              <a:ea typeface="+mn-ea"/>
              <a:cs typeface="+mn-cs"/>
            </a:rPr>
            <a:t>	</a:t>
          </a:r>
          <a:r>
            <a:rPr kumimoji="1" lang="ja-JP" altLang="ja-JP" sz="1100" b="1" i="0" u="none" strike="noStrike" kern="0" cap="none" spc="0" normalizeH="0" baseline="0" noProof="0">
              <a:ln>
                <a:noFill/>
              </a:ln>
              <a:solidFill>
                <a:prstClr val="black"/>
              </a:solidFill>
              <a:effectLst/>
              <a:uLnTx/>
              <a:uFillTx/>
              <a:latin typeface="+mn-lt"/>
              <a:ea typeface="+mn-ea"/>
              <a:cs typeface="+mn-cs"/>
            </a:rPr>
            <a:t>・</a:t>
          </a:r>
          <a:r>
            <a:rPr kumimoji="1" lang="ja-JP" altLang="en-US" sz="1400" b="1" i="0" u="none" strike="noStrike" kern="0" cap="none" spc="0" normalizeH="0" baseline="0" noProof="0">
              <a:ln>
                <a:noFill/>
              </a:ln>
              <a:solidFill>
                <a:prstClr val="black"/>
              </a:solidFill>
              <a:effectLst/>
              <a:uLnTx/>
              <a:uFillTx/>
              <a:latin typeface="+mn-lt"/>
              <a:ea typeface="+mn-ea"/>
              <a:cs typeface="+mn-cs"/>
            </a:rPr>
            <a:t>お墓掃除</a:t>
          </a:r>
          <a:endParaRPr kumimoji="0" lang="ja-JP"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prstClr val="black"/>
              </a:solidFill>
              <a:effectLst/>
              <a:uLnTx/>
              <a:uFillTx/>
              <a:latin typeface="+mn-lt"/>
              <a:ea typeface="+mn-ea"/>
              <a:cs typeface="+mn-cs"/>
            </a:rPr>
            <a:t>   </a:t>
          </a:r>
          <a:r>
            <a:rPr kumimoji="1" lang="ja-JP" altLang="ja-JP" sz="1400" b="1" i="0" u="none" strike="noStrike" kern="0" cap="none" spc="0" normalizeH="0" baseline="0" noProof="0">
              <a:ln>
                <a:noFill/>
              </a:ln>
              <a:solidFill>
                <a:prstClr val="black"/>
              </a:solidFill>
              <a:effectLst/>
              <a:uLnTx/>
              <a:uFillTx/>
              <a:latin typeface="+mn-lt"/>
              <a:ea typeface="+mn-ea"/>
              <a:cs typeface="+mn-cs"/>
            </a:rPr>
            <a:t>　</a:t>
          </a:r>
          <a:r>
            <a:rPr kumimoji="1" lang="en-US" altLang="ja-JP" sz="1400" b="1" i="0" u="none" strike="noStrike" kern="0" cap="none" spc="0" normalizeH="0" baseline="0" noProof="0">
              <a:ln>
                <a:noFill/>
              </a:ln>
              <a:solidFill>
                <a:prstClr val="black"/>
              </a:solidFill>
              <a:effectLst/>
              <a:uLnTx/>
              <a:uFillTx/>
              <a:latin typeface="+mn-lt"/>
              <a:ea typeface="+mn-ea"/>
              <a:cs typeface="+mn-cs"/>
            </a:rPr>
            <a:t>	</a:t>
          </a:r>
          <a:r>
            <a:rPr kumimoji="1" lang="ja-JP" altLang="ja-JP" sz="1400" b="1" i="0" u="none" strike="noStrike" kern="0" cap="none" spc="0" normalizeH="0" baseline="0" noProof="0">
              <a:ln>
                <a:noFill/>
              </a:ln>
              <a:solidFill>
                <a:prstClr val="black"/>
              </a:solidFill>
              <a:effectLst/>
              <a:uLnTx/>
              <a:uFillTx/>
              <a:latin typeface="+mn-lt"/>
              <a:ea typeface="+mn-ea"/>
              <a:cs typeface="+mn-cs"/>
            </a:rPr>
            <a:t>・かつおの袋詰め　　　　　 　</a:t>
          </a:r>
          <a:endParaRPr kumimoji="0" lang="ja-JP"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i="0" u="none" strike="noStrike" kern="0" cap="none" spc="0" normalizeH="0" baseline="0" noProof="0">
              <a:ln>
                <a:noFill/>
              </a:ln>
              <a:solidFill>
                <a:prstClr val="black"/>
              </a:solidFill>
              <a:effectLst/>
              <a:uLnTx/>
              <a:uFillTx/>
              <a:latin typeface="+mn-lt"/>
              <a:ea typeface="+mn-ea"/>
              <a:cs typeface="+mn-cs"/>
            </a:rPr>
            <a:t>　 </a:t>
          </a:r>
          <a:r>
            <a:rPr kumimoji="1" lang="en-US" altLang="ja-JP" sz="1400" b="1" i="0" u="none" strike="noStrike" kern="0" cap="none" spc="0" normalizeH="0" baseline="0" noProof="0">
              <a:ln>
                <a:noFill/>
              </a:ln>
              <a:solidFill>
                <a:prstClr val="black"/>
              </a:solidFill>
              <a:effectLst/>
              <a:uLnTx/>
              <a:uFillTx/>
              <a:latin typeface="+mn-lt"/>
              <a:ea typeface="+mn-ea"/>
              <a:cs typeface="+mn-cs"/>
            </a:rPr>
            <a:t>	</a:t>
          </a:r>
          <a:r>
            <a:rPr kumimoji="1" lang="ja-JP" altLang="ja-JP" sz="1400" b="1" i="0" u="none" strike="noStrike" kern="0" cap="none" spc="0" normalizeH="0" baseline="0" noProof="0">
              <a:ln>
                <a:noFill/>
              </a:ln>
              <a:solidFill>
                <a:prstClr val="black"/>
              </a:solidFill>
              <a:effectLst/>
              <a:uLnTx/>
              <a:uFillTx/>
              <a:latin typeface="+mn-lt"/>
              <a:ea typeface="+mn-ea"/>
              <a:cs typeface="+mn-cs"/>
            </a:rPr>
            <a:t> ・ネジの分解</a:t>
          </a:r>
          <a:endParaRPr kumimoji="1" lang="en-US" altLang="ja-JP" sz="14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prstClr val="black"/>
              </a:solidFill>
              <a:effectLst/>
              <a:uLnTx/>
              <a:uFillTx/>
              <a:latin typeface="+mn-lt"/>
              <a:ea typeface="+mn-ea"/>
              <a:cs typeface="+mn-cs"/>
            </a:rPr>
            <a:t>　　</a:t>
          </a:r>
          <a:r>
            <a:rPr kumimoji="1" lang="en-US" altLang="ja-JP" sz="1400" b="1" i="0" u="none" strike="noStrike" kern="0" cap="none" spc="0" normalizeH="0" baseline="0" noProof="0">
              <a:ln>
                <a:noFill/>
              </a:ln>
              <a:solidFill>
                <a:prstClr val="black"/>
              </a:solidFill>
              <a:effectLst/>
              <a:uLnTx/>
              <a:uFillTx/>
              <a:latin typeface="+mn-lt"/>
              <a:ea typeface="+mn-ea"/>
              <a:cs typeface="+mn-cs"/>
            </a:rPr>
            <a:t>	</a:t>
          </a:r>
          <a:r>
            <a:rPr kumimoji="1" lang="ja-JP" altLang="en-US" sz="1400" b="1" i="0" u="none" strike="noStrike" kern="0" cap="none" spc="0" normalizeH="0" baseline="0" noProof="0">
              <a:ln>
                <a:noFill/>
              </a:ln>
              <a:solidFill>
                <a:prstClr val="black"/>
              </a:solidFill>
              <a:effectLst/>
              <a:uLnTx/>
              <a:uFillTx/>
              <a:latin typeface="+mn-lt"/>
              <a:ea typeface="+mn-ea"/>
              <a:cs typeface="+mn-cs"/>
            </a:rPr>
            <a:t>・琥珀糖の袋詰め</a:t>
          </a:r>
          <a:r>
            <a:rPr kumimoji="1" lang="ja-JP" altLang="ja-JP" sz="1400" b="1" i="0" u="none" strike="noStrike" kern="0" cap="none" spc="0" normalizeH="0" baseline="0" noProof="0">
              <a:ln>
                <a:noFill/>
              </a:ln>
              <a:solidFill>
                <a:prstClr val="black"/>
              </a:solidFill>
              <a:effectLst/>
              <a:uLnTx/>
              <a:uFillTx/>
              <a:latin typeface="+mn-lt"/>
              <a:ea typeface="+mn-ea"/>
              <a:cs typeface="+mn-cs"/>
            </a:rPr>
            <a:t>　　　</a:t>
          </a:r>
          <a:endParaRPr kumimoji="0" lang="ja-JP"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i="0" u="none" strike="noStrike" kern="0" cap="none" spc="0" normalizeH="0" baseline="0" noProof="0">
              <a:ln>
                <a:noFill/>
              </a:ln>
              <a:solidFill>
                <a:prstClr val="black"/>
              </a:solidFill>
              <a:effectLst/>
              <a:uLnTx/>
              <a:uFillTx/>
              <a:latin typeface="+mn-lt"/>
              <a:ea typeface="+mn-ea"/>
              <a:cs typeface="+mn-cs"/>
            </a:rPr>
            <a:t>　</a:t>
          </a:r>
          <a:r>
            <a:rPr kumimoji="1" lang="en-US" altLang="ja-JP" sz="1400" b="1" i="0" u="none" strike="noStrike" kern="0" cap="none" spc="0" normalizeH="0" baseline="0" noProof="0">
              <a:ln>
                <a:noFill/>
              </a:ln>
              <a:solidFill>
                <a:prstClr val="black"/>
              </a:solidFill>
              <a:effectLst/>
              <a:uLnTx/>
              <a:uFillTx/>
              <a:latin typeface="+mn-lt"/>
              <a:ea typeface="+mn-ea"/>
              <a:cs typeface="+mn-cs"/>
            </a:rPr>
            <a:t>   	</a:t>
          </a:r>
          <a:r>
            <a:rPr kumimoji="1" lang="ja-JP" altLang="ja-JP" sz="1400" b="1" i="0" u="none" strike="noStrike" kern="0" cap="none" spc="0" normalizeH="0" baseline="0" noProof="0">
              <a:ln>
                <a:noFill/>
              </a:ln>
              <a:solidFill>
                <a:prstClr val="black"/>
              </a:solidFill>
              <a:effectLst/>
              <a:uLnTx/>
              <a:uFillTx/>
              <a:latin typeface="+mn-lt"/>
              <a:ea typeface="+mn-ea"/>
              <a:cs typeface="+mn-cs"/>
            </a:rPr>
            <a:t>・アマゾン　本入力</a:t>
          </a:r>
          <a:r>
            <a:rPr kumimoji="1" lang="ja-JP" altLang="en-US" sz="1400" b="1" i="0" u="none" strike="noStrike" kern="0" cap="none" spc="0" normalizeH="0" baseline="0" noProof="0">
              <a:ln>
                <a:noFill/>
              </a:ln>
              <a:solidFill>
                <a:prstClr val="black"/>
              </a:solidFill>
              <a:effectLst/>
              <a:uLnTx/>
              <a:uFillTx/>
              <a:latin typeface="+mn-lt"/>
              <a:ea typeface="+mn-ea"/>
              <a:cs typeface="+mn-cs"/>
            </a:rPr>
            <a:t>　他</a:t>
          </a:r>
          <a:r>
            <a:rPr kumimoji="0" lang="ja-JP" altLang="ja-JP" sz="1100" b="1" i="0" u="none" strike="noStrike" kern="0" cap="none" spc="0" normalizeH="0" baseline="0" noProof="0">
              <a:ln>
                <a:noFill/>
              </a:ln>
              <a:solidFill>
                <a:prstClr val="black"/>
              </a:solidFill>
              <a:effectLst/>
              <a:uLnTx/>
              <a:uFillTx/>
              <a:latin typeface="+mn-lt"/>
              <a:ea typeface="+mn-ea"/>
              <a:cs typeface="+mn-cs"/>
            </a:rPr>
            <a:t>　</a:t>
          </a:r>
          <a:r>
            <a:rPr kumimoji="0" lang="ja-JP"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endParaRPr kumimoji="1" lang="en-US" altLang="ja-JP" sz="1600" b="0">
            <a:solidFill>
              <a:sysClr val="windowText" lastClr="000000"/>
            </a:solidFill>
            <a:latin typeface="+mj-ea"/>
            <a:ea typeface="+mj-ea"/>
          </a:endParaRPr>
        </a:p>
      </xdr:txBody>
    </xdr:sp>
    <xdr:clientData/>
  </xdr:twoCellAnchor>
  <xdr:twoCellAnchor>
    <xdr:from>
      <xdr:col>0</xdr:col>
      <xdr:colOff>292848</xdr:colOff>
      <xdr:row>13</xdr:row>
      <xdr:rowOff>80681</xdr:rowOff>
    </xdr:from>
    <xdr:to>
      <xdr:col>25</xdr:col>
      <xdr:colOff>73212</xdr:colOff>
      <xdr:row>29</xdr:row>
      <xdr:rowOff>224118</xdr:rowOff>
    </xdr:to>
    <xdr:sp macro="" textlink="">
      <xdr:nvSpPr>
        <xdr:cNvPr id="13" name="角丸四角形 3">
          <a:extLst>
            <a:ext uri="{FF2B5EF4-FFF2-40B4-BE49-F238E27FC236}">
              <a16:creationId xmlns:a16="http://schemas.microsoft.com/office/drawing/2014/main" id="{0AFB6B52-2BBC-4C94-AA26-7FA6030B01C8}"/>
            </a:ext>
          </a:extLst>
        </xdr:cNvPr>
        <xdr:cNvSpPr/>
      </xdr:nvSpPr>
      <xdr:spPr>
        <a:xfrm>
          <a:off x="292848" y="2895599"/>
          <a:ext cx="10286999" cy="4159625"/>
        </a:xfrm>
        <a:prstGeom prst="roundRect">
          <a:avLst>
            <a:gd name="adj" fmla="val 4075"/>
          </a:avLst>
        </a:prstGeom>
        <a:solidFill>
          <a:schemeClr val="tx1">
            <a:alpha val="31765"/>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72000" rIns="180000" bIns="72000" rtlCol="0" anchor="t"/>
        <a:lstStyle/>
        <a:p>
          <a:pPr algn="ctr">
            <a:lnSpc>
              <a:spcPct val="100000"/>
            </a:lnSpc>
          </a:pPr>
          <a:r>
            <a:rPr kumimoji="1" lang="ja-JP" altLang="en-US" sz="2800" b="1">
              <a:solidFill>
                <a:srgbClr val="0070C0"/>
              </a:solidFill>
            </a:rPr>
            <a:t>利用者さん、ご家族の皆さまへ</a:t>
          </a:r>
          <a:endParaRPr kumimoji="1" lang="en-US" altLang="ja-JP" sz="2800" b="1">
            <a:solidFill>
              <a:srgbClr val="0070C0"/>
            </a:solidFill>
          </a:endParaRPr>
        </a:p>
        <a:p>
          <a:pPr algn="l">
            <a:lnSpc>
              <a:spcPts val="2400"/>
            </a:lnSpc>
          </a:pPr>
          <a:r>
            <a:rPr kumimoji="1" lang="ja-JP" altLang="en-US" sz="1600" b="0">
              <a:solidFill>
                <a:sysClr val="windowText" lastClr="000000"/>
              </a:solidFill>
            </a:rPr>
            <a:t> </a:t>
          </a:r>
          <a:r>
            <a:rPr kumimoji="1" lang="ja-JP" altLang="en-US" sz="1600" b="1">
              <a:solidFill>
                <a:sysClr val="windowText" lastClr="000000"/>
              </a:solidFill>
            </a:rPr>
            <a:t>クラウドファンディングの皆様のご支援のお陰で、いよいよ修繕工事が始まりました。大工さんの手際がいいので毎日が楽しみです。Ｓ君もお手伝いをさせて頂いています。</a:t>
          </a:r>
          <a:endParaRPr kumimoji="1" lang="en-US" altLang="ja-JP" sz="1600" b="1">
            <a:solidFill>
              <a:sysClr val="windowText" lastClr="000000"/>
            </a:solidFill>
          </a:endParaRPr>
        </a:p>
        <a:p>
          <a:pPr algn="l">
            <a:lnSpc>
              <a:spcPts val="2400"/>
            </a:lnSpc>
          </a:pPr>
          <a:r>
            <a:rPr kumimoji="1" lang="ja-JP" altLang="en-US" sz="1600" b="1">
              <a:solidFill>
                <a:sysClr val="windowText" lastClr="000000"/>
              </a:solidFill>
            </a:rPr>
            <a:t> お菓子の宝石のような琥珀糖も</a:t>
          </a:r>
          <a:r>
            <a:rPr kumimoji="1" lang="en-US" altLang="ja-JP" sz="1600" b="1">
              <a:solidFill>
                <a:sysClr val="windowText" lastClr="000000"/>
              </a:solidFill>
            </a:rPr>
            <a:t>"</a:t>
          </a:r>
          <a:r>
            <a:rPr kumimoji="1" lang="ja-JP" altLang="en-US" sz="1600" b="1">
              <a:solidFill>
                <a:sysClr val="windowText" lastClr="000000"/>
              </a:solidFill>
            </a:rPr>
            <a:t>おのみちバス”さんで販売をさせていただけることになりました</a:t>
          </a:r>
          <a:r>
            <a:rPr kumimoji="1" lang="ja-JP" altLang="en-US" sz="1600" b="1" i="0" u="none" strike="noStrike" kern="0" cap="none" spc="0" normalizeH="0" baseline="0" noProof="0">
              <a:ln>
                <a:noFill/>
              </a:ln>
              <a:solidFill>
                <a:sysClr val="windowText" lastClr="000000"/>
              </a:solidFill>
              <a:effectLst/>
              <a:uLnTx/>
              <a:uFillTx/>
              <a:latin typeface="+mn-lt"/>
              <a:ea typeface="+mn-ea"/>
              <a:cs typeface="+mn-cs"/>
            </a:rPr>
            <a:t>（新幹線乗り場のみやげ物店）</a:t>
          </a:r>
          <a:r>
            <a:rPr kumimoji="1" lang="ja-JP" altLang="en-US" sz="1600" b="1">
              <a:solidFill>
                <a:sysClr val="windowText" lastClr="000000"/>
              </a:solidFill>
            </a:rPr>
            <a:t>１袋税込３００円ですが、まとめて４袋買って頂けると税込１０００円でお得です。この売り上げは利用者さんの工賃になります。たくさん売れるといいですね。</a:t>
          </a:r>
          <a:endParaRPr kumimoji="1" lang="en-US" altLang="ja-JP" sz="1600" b="1">
            <a:solidFill>
              <a:sysClr val="windowText" lastClr="000000"/>
            </a:solidFill>
          </a:endParaRPr>
        </a:p>
        <a:p>
          <a:pPr algn="l">
            <a:lnSpc>
              <a:spcPts val="2400"/>
            </a:lnSpc>
          </a:pPr>
          <a:r>
            <a:rPr kumimoji="1" lang="ja-JP" altLang="en-US" sz="1600" b="1">
              <a:solidFill>
                <a:sysClr val="windowText" lastClr="000000"/>
              </a:solidFill>
            </a:rPr>
            <a:t> </a:t>
          </a:r>
          <a:r>
            <a:rPr kumimoji="1" lang="en-US" altLang="ja-JP" sz="1600" b="1">
              <a:solidFill>
                <a:sysClr val="windowText" lastClr="000000"/>
              </a:solidFill>
            </a:rPr>
            <a:t>4</a:t>
          </a:r>
          <a:r>
            <a:rPr kumimoji="1" lang="ja-JP" altLang="en-US" sz="1600" b="1">
              <a:solidFill>
                <a:sysClr val="windowText" lastClr="000000"/>
              </a:solidFill>
            </a:rPr>
            <a:t>月～職員と利用者さんが増えました。</a:t>
          </a:r>
          <a:endParaRPr kumimoji="1" lang="en-US" altLang="ja-JP" sz="1600" b="1">
            <a:solidFill>
              <a:sysClr val="windowText" lastClr="000000"/>
            </a:solidFill>
          </a:endParaRPr>
        </a:p>
        <a:p>
          <a:pPr algn="l">
            <a:lnSpc>
              <a:spcPts val="2400"/>
            </a:lnSpc>
          </a:pPr>
          <a:r>
            <a:rPr kumimoji="1" lang="ja-JP" altLang="en-US" sz="1600" b="1">
              <a:solidFill>
                <a:sysClr val="windowText" lastClr="000000"/>
              </a:solidFill>
            </a:rPr>
            <a:t>仲良くしてくださいね。</a:t>
          </a:r>
          <a:endParaRPr kumimoji="1" lang="en-US" altLang="ja-JP" sz="1600" b="1">
            <a:solidFill>
              <a:sysClr val="windowText" lastClr="000000"/>
            </a:solidFill>
          </a:endParaRPr>
        </a:p>
      </xdr:txBody>
    </xdr:sp>
    <xdr:clientData/>
  </xdr:twoCellAnchor>
  <xdr:twoCellAnchor editAs="oneCell">
    <xdr:from>
      <xdr:col>8</xdr:col>
      <xdr:colOff>179295</xdr:colOff>
      <xdr:row>22</xdr:row>
      <xdr:rowOff>143436</xdr:rowOff>
    </xdr:from>
    <xdr:to>
      <xdr:col>25</xdr:col>
      <xdr:colOff>26894</xdr:colOff>
      <xdr:row>39</xdr:row>
      <xdr:rowOff>187880</xdr:rowOff>
    </xdr:to>
    <xdr:pic>
      <xdr:nvPicPr>
        <xdr:cNvPr id="3" name="図 2">
          <a:extLst>
            <a:ext uri="{FF2B5EF4-FFF2-40B4-BE49-F238E27FC236}">
              <a16:creationId xmlns:a16="http://schemas.microsoft.com/office/drawing/2014/main" id="{71CDF5EB-0057-6C9B-F490-915C3E142048}"/>
            </a:ext>
          </a:extLst>
        </xdr:cNvPr>
        <xdr:cNvPicPr>
          <a:picLocks noChangeAspect="1"/>
        </xdr:cNvPicPr>
      </xdr:nvPicPr>
      <xdr:blipFill>
        <a:blip xmlns:r="http://schemas.openxmlformats.org/officeDocument/2006/relationships" r:embed="rId4"/>
        <a:stretch>
          <a:fillRect/>
        </a:stretch>
      </xdr:blipFill>
      <xdr:spPr>
        <a:xfrm>
          <a:off x="6275295" y="5217460"/>
          <a:ext cx="4258234" cy="4311644"/>
        </a:xfrm>
        <a:prstGeom prst="rect">
          <a:avLst/>
        </a:prstGeom>
      </xdr:spPr>
    </xdr:pic>
    <xdr:clientData/>
  </xdr:twoCellAnchor>
  <xdr:twoCellAnchor editAs="oneCell">
    <xdr:from>
      <xdr:col>4</xdr:col>
      <xdr:colOff>26895</xdr:colOff>
      <xdr:row>39</xdr:row>
      <xdr:rowOff>26893</xdr:rowOff>
    </xdr:from>
    <xdr:to>
      <xdr:col>5</xdr:col>
      <xdr:colOff>1019757</xdr:colOff>
      <xdr:row>48</xdr:row>
      <xdr:rowOff>10593</xdr:rowOff>
    </xdr:to>
    <xdr:pic>
      <xdr:nvPicPr>
        <xdr:cNvPr id="4" name="図 3">
          <a:extLst>
            <a:ext uri="{FF2B5EF4-FFF2-40B4-BE49-F238E27FC236}">
              <a16:creationId xmlns:a16="http://schemas.microsoft.com/office/drawing/2014/main" id="{77BF8CA8-2B8E-4B11-ABE4-9EA4FE22978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74895" y="9368117"/>
          <a:ext cx="1482559" cy="1256688"/>
        </a:xfrm>
        <a:prstGeom prst="rect">
          <a:avLst/>
        </a:prstGeom>
      </xdr:spPr>
    </xdr:pic>
    <xdr:clientData/>
  </xdr:twoCellAnchor>
  <xdr:twoCellAnchor editAs="oneCell">
    <xdr:from>
      <xdr:col>6</xdr:col>
      <xdr:colOff>35858</xdr:colOff>
      <xdr:row>39</xdr:row>
      <xdr:rowOff>5675</xdr:rowOff>
    </xdr:from>
    <xdr:to>
      <xdr:col>7</xdr:col>
      <xdr:colOff>1020856</xdr:colOff>
      <xdr:row>48</xdr:row>
      <xdr:rowOff>814</xdr:rowOff>
    </xdr:to>
    <xdr:pic>
      <xdr:nvPicPr>
        <xdr:cNvPr id="5" name="図 4">
          <a:extLst>
            <a:ext uri="{FF2B5EF4-FFF2-40B4-BE49-F238E27FC236}">
              <a16:creationId xmlns:a16="http://schemas.microsoft.com/office/drawing/2014/main" id="{BB25C351-B7B5-4EF1-9AE5-C3979F2DE32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07858" y="9346899"/>
          <a:ext cx="1398495" cy="12681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9525</xdr:colOff>
      <xdr:row>57</xdr:row>
      <xdr:rowOff>190500</xdr:rowOff>
    </xdr:from>
    <xdr:to>
      <xdr:col>25</xdr:col>
      <xdr:colOff>104775</xdr:colOff>
      <xdr:row>60</xdr:row>
      <xdr:rowOff>161925</xdr:rowOff>
    </xdr:to>
    <xdr:pic>
      <xdr:nvPicPr>
        <xdr:cNvPr id="2" name="図 1">
          <a:extLst>
            <a:ext uri="{FF2B5EF4-FFF2-40B4-BE49-F238E27FC236}">
              <a16:creationId xmlns:a16="http://schemas.microsoft.com/office/drawing/2014/main" id="{DD9F6D4F-10B2-4201-B7B9-3B7B88442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4775" y="12801600"/>
          <a:ext cx="628650" cy="625475"/>
        </a:xfrm>
        <a:prstGeom prst="rect">
          <a:avLst/>
        </a:prstGeom>
      </xdr:spPr>
    </xdr:pic>
    <xdr:clientData/>
  </xdr:twoCellAnchor>
  <xdr:twoCellAnchor>
    <xdr:from>
      <xdr:col>0</xdr:col>
      <xdr:colOff>146957</xdr:colOff>
      <xdr:row>34</xdr:row>
      <xdr:rowOff>185057</xdr:rowOff>
    </xdr:from>
    <xdr:to>
      <xdr:col>26</xdr:col>
      <xdr:colOff>16328</xdr:colOff>
      <xdr:row>39</xdr:row>
      <xdr:rowOff>130629</xdr:rowOff>
    </xdr:to>
    <xdr:sp macro="" textlink="">
      <xdr:nvSpPr>
        <xdr:cNvPr id="3" name="角丸四角形 4">
          <a:extLst>
            <a:ext uri="{FF2B5EF4-FFF2-40B4-BE49-F238E27FC236}">
              <a16:creationId xmlns:a16="http://schemas.microsoft.com/office/drawing/2014/main" id="{3B483CDA-2980-463D-8FC1-D62ADB22F426}"/>
            </a:ext>
          </a:extLst>
        </xdr:cNvPr>
        <xdr:cNvSpPr/>
      </xdr:nvSpPr>
      <xdr:spPr>
        <a:xfrm>
          <a:off x="146957" y="8358414"/>
          <a:ext cx="9566728" cy="1215572"/>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72000" rIns="180000" bIns="72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年１月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0">
              <a:solidFill>
                <a:sysClr val="windowText" lastClr="000000"/>
              </a:solidFill>
              <a:latin typeface="+mj-ea"/>
              <a:ea typeface="+mj-ea"/>
            </a:rPr>
            <a:t>　・バザー　：第２・４水曜日、第３土曜日（</a:t>
          </a:r>
          <a:r>
            <a:rPr kumimoji="1" lang="en-US" altLang="ja-JP" sz="1600" b="0">
              <a:solidFill>
                <a:sysClr val="windowText" lastClr="000000"/>
              </a:solidFill>
              <a:latin typeface="+mj-ea"/>
              <a:ea typeface="+mj-ea"/>
            </a:rPr>
            <a:t>10</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20</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24</a:t>
          </a:r>
          <a:r>
            <a:rPr kumimoji="1" lang="ja-JP" altLang="en-US" sz="1600" b="0">
              <a:solidFill>
                <a:sysClr val="windowText" lastClr="000000"/>
              </a:solidFill>
              <a:latin typeface="+mj-ea"/>
              <a:ea typeface="+mj-ea"/>
            </a:rPr>
            <a:t>日㈬）</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・祝日について：１月</a:t>
          </a:r>
          <a:r>
            <a:rPr kumimoji="1" lang="en-US" altLang="ja-JP" sz="1600" b="0">
              <a:solidFill>
                <a:sysClr val="windowText" lastClr="000000"/>
              </a:solidFill>
              <a:latin typeface="+mj-ea"/>
              <a:ea typeface="+mj-ea"/>
            </a:rPr>
            <a:t>8</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月</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の成人の日は、ひまわりも休みです。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97971</xdr:colOff>
      <xdr:row>24</xdr:row>
      <xdr:rowOff>87086</xdr:rowOff>
    </xdr:from>
    <xdr:to>
      <xdr:col>25</xdr:col>
      <xdr:colOff>21771</xdr:colOff>
      <xdr:row>35</xdr:row>
      <xdr:rowOff>21770</xdr:rowOff>
    </xdr:to>
    <xdr:sp macro="" textlink="">
      <xdr:nvSpPr>
        <xdr:cNvPr id="4" name="角丸四角形 10">
          <a:extLst>
            <a:ext uri="{FF2B5EF4-FFF2-40B4-BE49-F238E27FC236}">
              <a16:creationId xmlns:a16="http://schemas.microsoft.com/office/drawing/2014/main" id="{DEF3C3FB-1E0E-49CF-AD10-28EF7D47089A}"/>
            </a:ext>
          </a:extLst>
        </xdr:cNvPr>
        <xdr:cNvSpPr/>
      </xdr:nvSpPr>
      <xdr:spPr>
        <a:xfrm>
          <a:off x="97971" y="5638800"/>
          <a:ext cx="10406743" cy="2688770"/>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72000" rIns="180000" bIns="72000" rtlCol="0" anchor="t"/>
        <a:lstStyle/>
        <a:p>
          <a:pPr algn="l">
            <a:lnSpc>
              <a:spcPts val="28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12</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r>
            <a:rPr kumimoji="1" lang="ja-JP" altLang="en-US" sz="1600" b="0">
              <a:solidFill>
                <a:sysClr val="windowText" lastClr="000000"/>
              </a:solidFill>
              <a:latin typeface="+mj-ea"/>
              <a:ea typeface="+mj-ea"/>
            </a:rPr>
            <a:t>事業所内作業　　　　　　　施設外作業</a:t>
          </a:r>
          <a:endParaRPr kumimoji="1" lang="en-US" altLang="ja-JP" sz="1600" b="0">
            <a:solidFill>
              <a:sysClr val="windowText" lastClr="000000"/>
            </a:solidFill>
            <a:latin typeface="+mj-ea"/>
            <a:ea typeface="+mj-ea"/>
          </a:endParaRPr>
        </a:p>
        <a:p>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r>
            <a:rPr kumimoji="1" lang="ja-JP" altLang="ja-JP" sz="1400" b="0" i="0" u="none" strike="noStrike" kern="0" cap="none" spc="0" normalizeH="0" baseline="0" noProof="0">
              <a:ln>
                <a:noFill/>
              </a:ln>
              <a:solidFill>
                <a:sysClr val="windowText" lastClr="000000"/>
              </a:solidFill>
              <a:effectLst/>
              <a:uLnTx/>
              <a:uFillTx/>
              <a:latin typeface="+mn-lt"/>
              <a:ea typeface="+mn-ea"/>
              <a:cs typeface="+mn-cs"/>
            </a:rPr>
            <a:t>・ローソクの箱の組み立て　</a:t>
          </a:r>
          <a:r>
            <a:rPr kumimoji="1" lang="ja-JP" altLang="en-US" sz="1400" b="0" i="0" u="none" strike="noStrike" kern="0" cap="none" spc="0" normalizeH="0" baseline="0" noProof="0">
              <a:ln>
                <a:noFill/>
              </a:ln>
              <a:solidFill>
                <a:sysClr val="windowText" lastClr="000000"/>
              </a:solidFill>
              <a:effectLst/>
              <a:uLnTx/>
              <a:uFillTx/>
              <a:latin typeface="+mn-lt"/>
              <a:ea typeface="+mn-ea"/>
              <a:cs typeface="+mn-cs"/>
            </a:rPr>
            <a:t>・お墓の掃除</a:t>
          </a:r>
          <a:r>
            <a:rPr kumimoji="1" lang="ja-JP" altLang="ja-JP" sz="1400" b="0" i="0" u="none" strike="noStrike" kern="0" cap="none" spc="0" normalizeH="0" baseline="0" noProof="0">
              <a:ln>
                <a:noFill/>
              </a:ln>
              <a:solidFill>
                <a:sysClr val="windowText" lastClr="000000"/>
              </a:solidFill>
              <a:effectLst/>
              <a:uLnTx/>
              <a:uFillTx/>
              <a:latin typeface="+mn-lt"/>
              <a:ea typeface="+mn-ea"/>
              <a:cs typeface="+mn-cs"/>
            </a:rPr>
            <a:t>　　　</a:t>
          </a:r>
          <a:r>
            <a:rPr kumimoji="1" lang="ja-JP" altLang="en-US" sz="1600" b="0">
              <a:solidFill>
                <a:sysClr val="windowText" lastClr="000000"/>
              </a:solidFill>
              <a:latin typeface="+mj-ea"/>
              <a:ea typeface="+mj-ea"/>
            </a:rPr>
            <a:t>　　　　　　　　　　　　　　　</a:t>
          </a:r>
          <a:r>
            <a:rPr kumimoji="1" lang="ja-JP" altLang="ja-JP" sz="1400" b="0">
              <a:solidFill>
                <a:sysClr val="windowText" lastClr="000000"/>
              </a:solidFill>
              <a:effectLst/>
              <a:latin typeface="+mn-lt"/>
              <a:ea typeface="+mn-ea"/>
              <a:cs typeface="+mn-cs"/>
            </a:rPr>
            <a:t>・</a:t>
          </a:r>
          <a:endParaRPr lang="ja-JP" altLang="ja-JP" sz="1400">
            <a:solidFill>
              <a:sysClr val="windowText" lastClr="000000"/>
            </a:solidFill>
            <a:effectLst/>
          </a:endParaRPr>
        </a:p>
        <a:p>
          <a:r>
            <a:rPr kumimoji="1" lang="ja-JP" altLang="ja-JP" sz="1400" b="0">
              <a:solidFill>
                <a:sysClr val="windowText" lastClr="000000"/>
              </a:solidFill>
              <a:effectLst/>
              <a:latin typeface="+mn-lt"/>
              <a:ea typeface="+mn-ea"/>
              <a:cs typeface="+mn-cs"/>
            </a:rPr>
            <a:t>　　・</a:t>
          </a:r>
          <a:r>
            <a:rPr kumimoji="1" lang="ja-JP" altLang="en-US" sz="1400" b="0">
              <a:solidFill>
                <a:sysClr val="windowText" lastClr="000000"/>
              </a:solidFill>
              <a:effectLst/>
              <a:latin typeface="+mn-lt"/>
              <a:ea typeface="+mn-ea"/>
              <a:cs typeface="+mn-cs"/>
            </a:rPr>
            <a:t>かつおの袋詰め　　　　　 ・庭の掃除　</a:t>
          </a:r>
          <a:endParaRPr lang="ja-JP" altLang="ja-JP" sz="1400">
            <a:solidFill>
              <a:sysClr val="windowText" lastClr="000000"/>
            </a:solidFill>
            <a:effectLst/>
          </a:endParaRPr>
        </a:p>
        <a:p>
          <a:r>
            <a:rPr kumimoji="1" lang="ja-JP" altLang="ja-JP" sz="1400" b="0">
              <a:solidFill>
                <a:sysClr val="windowText" lastClr="000000"/>
              </a:solidFill>
              <a:effectLst/>
              <a:latin typeface="+mn-lt"/>
              <a:ea typeface="+mn-ea"/>
              <a:cs typeface="+mn-cs"/>
            </a:rPr>
            <a:t>　　・</a:t>
          </a:r>
          <a:r>
            <a:rPr kumimoji="1" lang="ja-JP" altLang="en-US" sz="1400" b="0">
              <a:solidFill>
                <a:sysClr val="windowText" lastClr="000000"/>
              </a:solidFill>
              <a:effectLst/>
              <a:latin typeface="+mn-lt"/>
              <a:ea typeface="+mn-ea"/>
              <a:cs typeface="+mn-cs"/>
            </a:rPr>
            <a:t>ネジの分解</a:t>
          </a:r>
          <a:r>
            <a:rPr kumimoji="1" lang="ja-JP" altLang="ja-JP" sz="1400" b="0">
              <a:solidFill>
                <a:sysClr val="windowText" lastClr="000000"/>
              </a:solidFill>
              <a:effectLst/>
              <a:latin typeface="+mn-lt"/>
              <a:ea typeface="+mn-ea"/>
              <a:cs typeface="+mn-cs"/>
            </a:rPr>
            <a:t>　　　</a:t>
          </a:r>
          <a:endParaRPr lang="ja-JP" altLang="ja-JP" sz="1400">
            <a:solidFill>
              <a:sysClr val="windowText" lastClr="000000"/>
            </a:solidFill>
            <a:effectLst/>
          </a:endParaRPr>
        </a:p>
        <a:p>
          <a:r>
            <a:rPr kumimoji="1" lang="ja-JP" altLang="ja-JP" sz="1100" b="0">
              <a:solidFill>
                <a:schemeClr val="lt1"/>
              </a:solidFill>
              <a:effectLst/>
              <a:latin typeface="+mn-lt"/>
              <a:ea typeface="+mn-ea"/>
              <a:cs typeface="+mn-cs"/>
            </a:rPr>
            <a:t>　</a:t>
          </a:r>
          <a:r>
            <a:rPr kumimoji="1" lang="en-US" altLang="ja-JP" sz="1100" b="0" baseline="0">
              <a:solidFill>
                <a:schemeClr val="lt1"/>
              </a:solidFill>
              <a:effectLst/>
              <a:latin typeface="+mn-lt"/>
              <a:ea typeface="+mn-ea"/>
              <a:cs typeface="+mn-cs"/>
            </a:rPr>
            <a:t> </a:t>
          </a:r>
          <a:r>
            <a:rPr kumimoji="1" lang="ja-JP" altLang="ja-JP" sz="1100" b="0">
              <a:solidFill>
                <a:schemeClr val="lt1"/>
              </a:solidFill>
              <a:effectLst/>
              <a:latin typeface="+mn-lt"/>
              <a:ea typeface="+mn-ea"/>
              <a:cs typeface="+mn-cs"/>
            </a:rPr>
            <a:t>・</a:t>
          </a:r>
          <a:r>
            <a:rPr kumimoji="1" lang="en-US" altLang="ja-JP" sz="1100" b="0">
              <a:solidFill>
                <a:schemeClr val="lt1"/>
              </a:solidFill>
              <a:effectLst/>
              <a:latin typeface="+mn-lt"/>
              <a:ea typeface="+mn-ea"/>
              <a:cs typeface="+mn-cs"/>
            </a:rPr>
            <a:t> </a:t>
          </a:r>
          <a:r>
            <a:rPr kumimoji="1" lang="ja-JP" altLang="en-US" sz="1400" b="0">
              <a:solidFill>
                <a:sysClr val="windowText" lastClr="000000"/>
              </a:solidFill>
              <a:effectLst/>
              <a:latin typeface="+mn-lt"/>
              <a:ea typeface="+mn-ea"/>
              <a:cs typeface="+mn-cs"/>
            </a:rPr>
            <a:t>・</a:t>
          </a:r>
          <a:r>
            <a:rPr kumimoji="1" lang="ja-JP" altLang="ja-JP" sz="1400" b="0">
              <a:solidFill>
                <a:sysClr val="windowText" lastClr="000000"/>
              </a:solidFill>
              <a:effectLst/>
              <a:latin typeface="+mn-lt"/>
              <a:ea typeface="+mn-ea"/>
              <a:cs typeface="+mn-cs"/>
            </a:rPr>
            <a:t>アマゾン　本入力</a:t>
          </a:r>
          <a:endParaRPr kumimoji="1" lang="en-US" altLang="ja-JP" sz="1400" b="0">
            <a:solidFill>
              <a:sysClr val="windowText" lastClr="000000"/>
            </a:solidFill>
            <a:effectLst/>
            <a:latin typeface="+mn-lt"/>
            <a:ea typeface="+mn-ea"/>
            <a:cs typeface="+mn-cs"/>
          </a:endParaRPr>
        </a:p>
        <a:p>
          <a:r>
            <a:rPr kumimoji="1" lang="en-US" altLang="ja-JP" sz="1400" b="0">
              <a:solidFill>
                <a:sysClr val="windowText" lastClr="000000"/>
              </a:solidFill>
              <a:effectLst/>
              <a:latin typeface="+mn-lt"/>
              <a:ea typeface="+mn-ea"/>
              <a:cs typeface="+mn-cs"/>
            </a:rPr>
            <a:t>        </a:t>
          </a:r>
          <a:r>
            <a:rPr kumimoji="1" lang="ja-JP" altLang="en-US" sz="1400" b="0">
              <a:solidFill>
                <a:sysClr val="windowText" lastClr="000000"/>
              </a:solidFill>
              <a:effectLst/>
              <a:latin typeface="+mn-lt"/>
              <a:ea typeface="+mn-ea"/>
              <a:cs typeface="+mn-cs"/>
            </a:rPr>
            <a:t>・苔玉の正月飾り作り</a:t>
          </a:r>
          <a:endParaRPr lang="ja-JP" altLang="ja-JP" sz="1600">
            <a:effectLst/>
          </a:endParaRPr>
        </a:p>
        <a:p>
          <a:r>
            <a:rPr kumimoji="1" lang="ja-JP" altLang="ja-JP" sz="1100" b="0">
              <a:solidFill>
                <a:schemeClr val="lt1"/>
              </a:solidFill>
              <a:effectLst/>
              <a:latin typeface="+mn-lt"/>
              <a:ea typeface="+mn-ea"/>
              <a:cs typeface="+mn-cs"/>
            </a:rPr>
            <a:t>　　・・</a:t>
          </a:r>
          <a:r>
            <a:rPr kumimoji="1" lang="en-US" altLang="ja-JP" sz="1100" b="0">
              <a:solidFill>
                <a:schemeClr val="lt1"/>
              </a:solidFill>
              <a:effectLst/>
              <a:latin typeface="+mn-lt"/>
              <a:ea typeface="+mn-ea"/>
              <a:cs typeface="+mn-cs"/>
            </a:rPr>
            <a:t>/</a:t>
          </a:r>
          <a:r>
            <a:rPr kumimoji="1" lang="ja-JP" altLang="ja-JP" sz="1100" b="0">
              <a:solidFill>
                <a:schemeClr val="lt1"/>
              </a:solidFill>
              <a:effectLst/>
              <a:latin typeface="+mn-lt"/>
              <a:ea typeface="+mn-ea"/>
              <a:cs typeface="+mn-cs"/>
            </a:rPr>
            <a:t>お庭の草取り</a:t>
          </a:r>
          <a:endParaRPr lang="ja-JP" altLang="ja-JP" sz="1600">
            <a:effectLst/>
          </a:endParaRPr>
        </a:p>
        <a:p>
          <a:r>
            <a:rPr kumimoji="1" lang="ja-JP" altLang="ja-JP" sz="1100" b="0">
              <a:solidFill>
                <a:schemeClr val="lt1"/>
              </a:solidFill>
              <a:effectLst/>
              <a:latin typeface="+mn-lt"/>
              <a:ea typeface="+mn-ea"/>
              <a:cs typeface="+mn-cs"/>
            </a:rPr>
            <a:t>　　・</a:t>
          </a:r>
          <a:r>
            <a:rPr kumimoji="1" lang="en-US" altLang="ja-JP" sz="1100" b="0">
              <a:solidFill>
                <a:schemeClr val="lt1"/>
              </a:solidFill>
              <a:effectLst/>
              <a:latin typeface="+mn-lt"/>
              <a:ea typeface="+mn-ea"/>
              <a:cs typeface="+mn-cs"/>
            </a:rPr>
            <a:t>7</a:t>
          </a:r>
        </a:p>
        <a:p>
          <a:endParaRPr kumimoji="1" lang="en-US" altLang="ja-JP" sz="1100" b="0">
            <a:solidFill>
              <a:schemeClr val="lt1"/>
            </a:solidFill>
            <a:effectLst/>
            <a:latin typeface="+mn-lt"/>
            <a:ea typeface="+mn-ea"/>
            <a:cs typeface="+mn-cs"/>
          </a:endParaRPr>
        </a:p>
        <a:p>
          <a:r>
            <a:rPr kumimoji="1" lang="ja-JP" altLang="ja-JP" sz="1100" b="0">
              <a:solidFill>
                <a:schemeClr val="lt1"/>
              </a:solidFill>
              <a:effectLst/>
              <a:latin typeface="+mn-lt"/>
              <a:ea typeface="+mn-ea"/>
              <a:cs typeface="+mn-cs"/>
            </a:rPr>
            <a:t>のフリーマーケット</a:t>
          </a:r>
          <a:endParaRPr lang="ja-JP" altLang="ja-JP" sz="1600">
            <a:effectLst/>
          </a:endParaRPr>
        </a:p>
        <a:p>
          <a:r>
            <a:rPr kumimoji="1" lang="ja-JP" altLang="ja-JP" sz="1100" b="0">
              <a:solidFill>
                <a:schemeClr val="lt1"/>
              </a:solidFill>
              <a:effectLst/>
              <a:latin typeface="+mn-lt"/>
              <a:ea typeface="+mn-ea"/>
              <a:cs typeface="+mn-cs"/>
            </a:rPr>
            <a:t>　　・アマゾン　本入力</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・ちりめんの袋詰め　　</a:t>
          </a:r>
          <a:endParaRPr kumimoji="1" lang="en-US" altLang="ja-JP" sz="1600" b="0">
            <a:solidFill>
              <a:sysClr val="windowText" lastClr="000000"/>
            </a:solidFill>
            <a:latin typeface="+mj-ea"/>
            <a:ea typeface="+mj-ea"/>
          </a:endParaRPr>
        </a:p>
      </xdr:txBody>
    </xdr:sp>
    <xdr:clientData/>
  </xdr:twoCellAnchor>
  <xdr:twoCellAnchor>
    <xdr:from>
      <xdr:col>0</xdr:col>
      <xdr:colOff>97972</xdr:colOff>
      <xdr:row>7</xdr:row>
      <xdr:rowOff>54430</xdr:rowOff>
    </xdr:from>
    <xdr:to>
      <xdr:col>26</xdr:col>
      <xdr:colOff>54428</xdr:colOff>
      <xdr:row>24</xdr:row>
      <xdr:rowOff>163286</xdr:rowOff>
    </xdr:to>
    <xdr:sp macro="" textlink="">
      <xdr:nvSpPr>
        <xdr:cNvPr id="5" name="角丸四角形 3">
          <a:extLst>
            <a:ext uri="{FF2B5EF4-FFF2-40B4-BE49-F238E27FC236}">
              <a16:creationId xmlns:a16="http://schemas.microsoft.com/office/drawing/2014/main" id="{79FCF452-BA62-4641-A881-EA881F9B2876}"/>
            </a:ext>
          </a:extLst>
        </xdr:cNvPr>
        <xdr:cNvSpPr/>
      </xdr:nvSpPr>
      <xdr:spPr>
        <a:xfrm>
          <a:off x="97972" y="1338944"/>
          <a:ext cx="10559142" cy="4376056"/>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72000" rIns="180000" bIns="72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0">
            <a:solidFill>
              <a:srgbClr val="0070C0"/>
            </a:solidFill>
          </a:endParaRPr>
        </a:p>
        <a:p>
          <a:pPr algn="l">
            <a:lnSpc>
              <a:spcPts val="2400"/>
            </a:lnSpc>
          </a:pPr>
          <a:r>
            <a:rPr kumimoji="1" lang="ja-JP" altLang="en-US" sz="1800" b="0">
              <a:solidFill>
                <a:srgbClr val="0070C0"/>
              </a:solidFill>
            </a:rPr>
            <a:t>　</a:t>
          </a:r>
          <a:r>
            <a:rPr kumimoji="1" lang="ja-JP" altLang="en-US" sz="1600" b="0">
              <a:solidFill>
                <a:sysClr val="windowText" lastClr="000000"/>
              </a:solidFill>
            </a:rPr>
            <a:t>１２月２２日（金）クリスマス会を行いました。ジェンガをすると、みんな</a:t>
          </a:r>
          <a:r>
            <a:rPr kumimoji="1" lang="ja-JP" altLang="en-US" sz="1600" b="0" i="0" u="none" strike="noStrike" kern="0" cap="none" spc="0" normalizeH="0" baseline="0" noProof="0">
              <a:ln>
                <a:noFill/>
              </a:ln>
              <a:solidFill>
                <a:sysClr val="windowText" lastClr="000000"/>
              </a:solidFill>
              <a:effectLst/>
              <a:uLnTx/>
              <a:uFillTx/>
              <a:latin typeface="+mn-lt"/>
              <a:ea typeface="+mn-ea"/>
              <a:cs typeface="+mn-cs"/>
            </a:rPr>
            <a:t>真剣になり、</a:t>
          </a:r>
          <a:r>
            <a:rPr kumimoji="1" lang="ja-JP" altLang="en-US" sz="1600" b="0">
              <a:solidFill>
                <a:sysClr val="windowText" lastClr="000000"/>
              </a:solidFill>
            </a:rPr>
            <a:t>ブロックが倒れるとワーッと言う悲鳴や歓声が上がって大笑いでした。職員も一緒に楽しいひと時を過ごさせてもらいました。ビンゴゲームも、数字が出るたびに歓声が上がり、ビンゴになった順に好きな景品をもらいました。（尾道パイロットクラブ様　髙橋秀信様からクリスマスのお祝いを頂きました。）　　　</a:t>
          </a:r>
          <a:r>
            <a:rPr kumimoji="1" lang="ja-JP" altLang="en-US" sz="1600" b="0">
              <a:solidFill>
                <a:sysClr val="windowText" lastClr="000000"/>
              </a:solidFill>
              <a:latin typeface="+mj-ea"/>
              <a:ea typeface="+mj-ea"/>
            </a:rPr>
            <a:t>今年は夏にコロナの感染が広がりましたが、その後は落ち着きました。インフルエンザも流行することもなくみんな元気に過ごせたことは嬉しい限りです。今後もマスク・換気・消毒・密集を避ける等を徹底していきたいと思います。</a:t>
          </a:r>
          <a:endParaRPr kumimoji="1" lang="en-US" altLang="ja-JP" sz="1600" b="0">
            <a:solidFill>
              <a:sysClr val="windowText" lastClr="000000"/>
            </a:solidFill>
            <a:latin typeface="+mj-ea"/>
            <a:ea typeface="+mj-ea"/>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1600" b="0">
              <a:solidFill>
                <a:sysClr val="windowText" lastClr="000000"/>
              </a:solidFill>
              <a:latin typeface="+mj-ea"/>
              <a:ea typeface="+mj-ea"/>
            </a:rPr>
            <a:t>　ひまわりは作業場の拡充のために開かずの間の納屋を修繕してそこで琥珀糖やジャムなどの作業が出来るようにしたいと思っております。そこでクラウドファンデングで支援者を募り資金集めを計画しました。琥珀糖を知って頂く為にもお礼（リターン）にジャムと琥珀糖のセットをお送りしたいと考えております。皆さん忙しくなりますが、</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令和</a:t>
          </a:r>
          <a:r>
            <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6</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年も</a:t>
          </a:r>
          <a:r>
            <a:rPr kumimoji="1" lang="ja-JP" altLang="en-US" sz="1600" b="0">
              <a:solidFill>
                <a:sysClr val="windowText" lastClr="000000"/>
              </a:solidFill>
              <a:latin typeface="+mj-ea"/>
              <a:ea typeface="+mj-ea"/>
            </a:rPr>
            <a:t>よろしくお願いいたします。</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oneCellAnchor>
    <xdr:from>
      <xdr:col>7</xdr:col>
      <xdr:colOff>390525</xdr:colOff>
      <xdr:row>53</xdr:row>
      <xdr:rowOff>142875</xdr:rowOff>
    </xdr:from>
    <xdr:ext cx="745218" cy="624568"/>
    <xdr:pic>
      <xdr:nvPicPr>
        <xdr:cNvPr id="6" name="図 5">
          <a:extLst>
            <a:ext uri="{FF2B5EF4-FFF2-40B4-BE49-F238E27FC236}">
              <a16:creationId xmlns:a16="http://schemas.microsoft.com/office/drawing/2014/main" id="{6E3CA685-4419-4868-A032-824DF5EEFB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05375" y="11896725"/>
          <a:ext cx="745218" cy="624568"/>
        </a:xfrm>
        <a:prstGeom prst="rect">
          <a:avLst/>
        </a:prstGeom>
      </xdr:spPr>
    </xdr:pic>
    <xdr:clientData/>
  </xdr:oneCellAnchor>
  <xdr:oneCellAnchor>
    <xdr:from>
      <xdr:col>7</xdr:col>
      <xdr:colOff>390525</xdr:colOff>
      <xdr:row>61</xdr:row>
      <xdr:rowOff>142875</xdr:rowOff>
    </xdr:from>
    <xdr:ext cx="745218" cy="624568"/>
    <xdr:pic>
      <xdr:nvPicPr>
        <xdr:cNvPr id="7" name="図 6">
          <a:extLst>
            <a:ext uri="{FF2B5EF4-FFF2-40B4-BE49-F238E27FC236}">
              <a16:creationId xmlns:a16="http://schemas.microsoft.com/office/drawing/2014/main" id="{DAD9164F-BB57-4824-B541-D00781D6D3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05375" y="13611225"/>
          <a:ext cx="745218" cy="624568"/>
        </a:xfrm>
        <a:prstGeom prst="rect">
          <a:avLst/>
        </a:prstGeom>
      </xdr:spPr>
    </xdr:pic>
    <xdr:clientData/>
  </xdr:oneCellAnchor>
  <xdr:twoCellAnchor editAs="oneCell">
    <xdr:from>
      <xdr:col>8</xdr:col>
      <xdr:colOff>76201</xdr:colOff>
      <xdr:row>24</xdr:row>
      <xdr:rowOff>185057</xdr:rowOff>
    </xdr:from>
    <xdr:to>
      <xdr:col>26</xdr:col>
      <xdr:colOff>1</xdr:colOff>
      <xdr:row>34</xdr:row>
      <xdr:rowOff>206828</xdr:rowOff>
    </xdr:to>
    <xdr:pic>
      <xdr:nvPicPr>
        <xdr:cNvPr id="9" name="図 8">
          <a:extLst>
            <a:ext uri="{FF2B5EF4-FFF2-40B4-BE49-F238E27FC236}">
              <a16:creationId xmlns:a16="http://schemas.microsoft.com/office/drawing/2014/main" id="{687DC4A0-48E5-BEA2-774B-F0D532BC6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2201" y="5736771"/>
          <a:ext cx="4419600" cy="2525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631370</xdr:colOff>
      <xdr:row>38</xdr:row>
      <xdr:rowOff>195943</xdr:rowOff>
    </xdr:from>
    <xdr:to>
      <xdr:col>7</xdr:col>
      <xdr:colOff>729343</xdr:colOff>
      <xdr:row>48</xdr:row>
      <xdr:rowOff>6457</xdr:rowOff>
    </xdr:to>
    <xdr:pic>
      <xdr:nvPicPr>
        <xdr:cNvPr id="11" name="図 10">
          <a:extLst>
            <a:ext uri="{FF2B5EF4-FFF2-40B4-BE49-F238E27FC236}">
              <a16:creationId xmlns:a16="http://schemas.microsoft.com/office/drawing/2014/main" id="{12147721-EA75-424C-B1F1-75C78E45C1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1256" y="9252857"/>
          <a:ext cx="1621973" cy="1367171"/>
        </a:xfrm>
        <a:prstGeom prst="rect">
          <a:avLst/>
        </a:prstGeom>
      </xdr:spPr>
    </xdr:pic>
    <xdr:clientData/>
  </xdr:twoCellAnchor>
  <xdr:twoCellAnchor editAs="oneCell">
    <xdr:from>
      <xdr:col>7</xdr:col>
      <xdr:colOff>794657</xdr:colOff>
      <xdr:row>38</xdr:row>
      <xdr:rowOff>185058</xdr:rowOff>
    </xdr:from>
    <xdr:to>
      <xdr:col>9</xdr:col>
      <xdr:colOff>787038</xdr:colOff>
      <xdr:row>48</xdr:row>
      <xdr:rowOff>35921</xdr:rowOff>
    </xdr:to>
    <xdr:pic>
      <xdr:nvPicPr>
        <xdr:cNvPr id="12" name="図 11">
          <a:extLst>
            <a:ext uri="{FF2B5EF4-FFF2-40B4-BE49-F238E27FC236}">
              <a16:creationId xmlns:a16="http://schemas.microsoft.com/office/drawing/2014/main" id="{8BEA84DB-5D6A-4DD3-8821-4E9CCF4E3F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58543" y="9241972"/>
          <a:ext cx="1516381" cy="140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11341</xdr:colOff>
      <xdr:row>35</xdr:row>
      <xdr:rowOff>0</xdr:rowOff>
    </xdr:from>
    <xdr:to>
      <xdr:col>31</xdr:col>
      <xdr:colOff>68036</xdr:colOff>
      <xdr:row>39</xdr:row>
      <xdr:rowOff>238123</xdr:rowOff>
    </xdr:to>
    <xdr:sp macro="" textlink="">
      <xdr:nvSpPr>
        <xdr:cNvPr id="12" name="角丸四角形 4">
          <a:extLst>
            <a:ext uri="{FF2B5EF4-FFF2-40B4-BE49-F238E27FC236}">
              <a16:creationId xmlns:a16="http://schemas.microsoft.com/office/drawing/2014/main" id="{0B30D7BF-6497-4E23-9BC4-38D62BAEF0E4}"/>
            </a:ext>
          </a:extLst>
        </xdr:cNvPr>
        <xdr:cNvSpPr/>
      </xdr:nvSpPr>
      <xdr:spPr>
        <a:xfrm>
          <a:off x="11341" y="8323036"/>
          <a:ext cx="13595802" cy="1235980"/>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72000" rIns="180000" bIns="72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2</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0">
              <a:solidFill>
                <a:sysClr val="windowText" lastClr="000000"/>
              </a:solidFill>
              <a:latin typeface="+mj-ea"/>
              <a:ea typeface="+mj-ea"/>
            </a:rPr>
            <a:t>   </a:t>
          </a:r>
          <a:r>
            <a:rPr kumimoji="1" lang="en-US" altLang="ja-JP" sz="1600" b="0">
              <a:solidFill>
                <a:sysClr val="windowText" lastClr="000000"/>
              </a:solidFill>
              <a:latin typeface="+mj-ea"/>
              <a:ea typeface="+mj-ea"/>
            </a:rPr>
            <a:t>※</a:t>
          </a:r>
          <a:r>
            <a:rPr kumimoji="1" lang="ja-JP" altLang="en-US" sz="1600" b="1">
              <a:solidFill>
                <a:sysClr val="windowText" lastClr="000000"/>
              </a:solidFill>
              <a:latin typeface="+mj-ea"/>
              <a:ea typeface="+mj-ea"/>
            </a:rPr>
            <a:t>２月</a:t>
          </a:r>
          <a:r>
            <a:rPr kumimoji="1" lang="en-US" altLang="ja-JP" sz="1600" b="1">
              <a:solidFill>
                <a:sysClr val="windowText" lastClr="000000"/>
              </a:solidFill>
              <a:latin typeface="+mj-ea"/>
              <a:ea typeface="+mj-ea"/>
            </a:rPr>
            <a:t>11</a:t>
          </a:r>
          <a:r>
            <a:rPr kumimoji="1" lang="ja-JP" altLang="en-US" sz="1600" b="1">
              <a:solidFill>
                <a:sysClr val="windowText" lastClr="000000"/>
              </a:solidFill>
              <a:latin typeface="+mj-ea"/>
              <a:ea typeface="+mj-ea"/>
            </a:rPr>
            <a:t>日</a:t>
          </a:r>
          <a:r>
            <a:rPr kumimoji="1" lang="en-US" altLang="ja-JP" sz="1600" b="1">
              <a:solidFill>
                <a:sysClr val="windowText" lastClr="000000"/>
              </a:solidFill>
              <a:latin typeface="+mj-ea"/>
              <a:ea typeface="+mj-ea"/>
            </a:rPr>
            <a:t>(</a:t>
          </a:r>
          <a:r>
            <a:rPr kumimoji="1" lang="ja-JP" altLang="en-US" sz="1600" b="1">
              <a:solidFill>
                <a:sysClr val="windowText" lastClr="000000"/>
              </a:solidFill>
              <a:latin typeface="+mj-ea"/>
              <a:ea typeface="+mj-ea"/>
            </a:rPr>
            <a:t>火</a:t>
          </a:r>
          <a:r>
            <a:rPr kumimoji="1" lang="en-US" altLang="ja-JP" sz="1600" b="1">
              <a:solidFill>
                <a:sysClr val="windowText" lastClr="000000"/>
              </a:solidFill>
              <a:latin typeface="+mj-ea"/>
              <a:ea typeface="+mj-ea"/>
            </a:rPr>
            <a:t>)</a:t>
          </a:r>
          <a:r>
            <a:rPr kumimoji="1" lang="ja-JP" altLang="en-US" sz="1600" b="1">
              <a:solidFill>
                <a:sysClr val="windowText" lastClr="000000"/>
              </a:solidFill>
              <a:latin typeface="+mj-ea"/>
              <a:ea typeface="+mj-ea"/>
            </a:rPr>
            <a:t>は、ひまわりは出勤日といたします</a:t>
          </a:r>
          <a:r>
            <a:rPr kumimoji="1" lang="ja-JP" altLang="en-US" sz="1600" b="0">
              <a:solidFill>
                <a:sysClr val="windowText" lastClr="000000"/>
              </a:solidFill>
              <a:latin typeface="+mj-ea"/>
              <a:ea typeface="+mj-ea"/>
            </a:rPr>
            <a:t>。</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r>
            <a:rPr kumimoji="1" lang="en-US" altLang="ja-JP" sz="1600" b="0">
              <a:solidFill>
                <a:sysClr val="windowText" lastClr="000000"/>
              </a:solidFill>
              <a:latin typeface="+mj-ea"/>
              <a:ea typeface="+mj-ea"/>
            </a:rPr>
            <a:t>※</a:t>
          </a:r>
          <a:r>
            <a:rPr kumimoji="1" lang="en-US" altLang="ja-JP" sz="1600" b="1">
              <a:solidFill>
                <a:sysClr val="windowText" lastClr="000000"/>
              </a:solidFill>
              <a:latin typeface="+mj-ea"/>
              <a:ea typeface="+mj-ea"/>
            </a:rPr>
            <a:t>2</a:t>
          </a:r>
          <a:r>
            <a:rPr kumimoji="1" lang="ja-JP" altLang="en-US" sz="1600" b="1">
              <a:solidFill>
                <a:sysClr val="windowText" lastClr="000000"/>
              </a:solidFill>
              <a:latin typeface="+mj-ea"/>
              <a:ea typeface="+mj-ea"/>
            </a:rPr>
            <a:t>月</a:t>
          </a:r>
          <a:r>
            <a:rPr kumimoji="1" lang="en-US" altLang="ja-JP" sz="1600" b="1">
              <a:solidFill>
                <a:sysClr val="windowText" lastClr="000000"/>
              </a:solidFill>
              <a:latin typeface="+mj-ea"/>
              <a:ea typeface="+mj-ea"/>
            </a:rPr>
            <a:t>24</a:t>
          </a:r>
          <a:r>
            <a:rPr kumimoji="1" lang="ja-JP" altLang="en-US" sz="1600" b="1">
              <a:solidFill>
                <a:sysClr val="windowText" lastClr="000000"/>
              </a:solidFill>
              <a:latin typeface="+mj-ea"/>
              <a:ea typeface="+mj-ea"/>
            </a:rPr>
            <a:t>日</a:t>
          </a:r>
          <a:r>
            <a:rPr kumimoji="1" lang="en-US" altLang="ja-JP" sz="1600" b="1">
              <a:solidFill>
                <a:sysClr val="windowText" lastClr="000000"/>
              </a:solidFill>
              <a:latin typeface="+mj-ea"/>
              <a:ea typeface="+mj-ea"/>
            </a:rPr>
            <a:t>(</a:t>
          </a:r>
          <a:r>
            <a:rPr kumimoji="1" lang="ja-JP" altLang="en-US" sz="1600" b="1">
              <a:solidFill>
                <a:sysClr val="windowText" lastClr="000000"/>
              </a:solidFill>
              <a:latin typeface="+mj-ea"/>
              <a:ea typeface="+mj-ea"/>
            </a:rPr>
            <a:t>月）は休みです。　</a:t>
          </a:r>
          <a:endParaRPr kumimoji="1" lang="en-US" altLang="ja-JP" sz="1600" b="1">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　</a:t>
          </a:r>
          <a:r>
            <a:rPr kumimoji="1" lang="en-US" altLang="ja-JP" sz="1600" b="1">
              <a:solidFill>
                <a:sysClr val="windowText" lastClr="000000"/>
              </a:solidFill>
              <a:latin typeface="+mj-ea"/>
              <a:ea typeface="+mj-ea"/>
            </a:rPr>
            <a:t>※2</a:t>
          </a:r>
          <a:r>
            <a:rPr kumimoji="1" lang="ja-JP" altLang="en-US" sz="1600" b="1">
              <a:solidFill>
                <a:sysClr val="windowText" lastClr="000000"/>
              </a:solidFill>
              <a:latin typeface="+mj-ea"/>
              <a:ea typeface="+mj-ea"/>
            </a:rPr>
            <a:t>月</a:t>
          </a:r>
          <a:r>
            <a:rPr kumimoji="1" lang="en-US" altLang="ja-JP" sz="1600" b="1">
              <a:solidFill>
                <a:sysClr val="windowText" lastClr="000000"/>
              </a:solidFill>
              <a:latin typeface="+mj-ea"/>
              <a:ea typeface="+mj-ea"/>
            </a:rPr>
            <a:t>16</a:t>
          </a:r>
          <a:r>
            <a:rPr kumimoji="1" lang="ja-JP" altLang="en-US" sz="1600" b="1">
              <a:solidFill>
                <a:sysClr val="windowText" lastClr="000000"/>
              </a:solidFill>
              <a:latin typeface="+mj-ea"/>
              <a:ea typeface="+mj-ea"/>
            </a:rPr>
            <a:t>日</a:t>
          </a:r>
          <a:r>
            <a:rPr kumimoji="1" lang="en-US" altLang="ja-JP" sz="1600" b="1">
              <a:solidFill>
                <a:sysClr val="windowText" lastClr="000000"/>
              </a:solidFill>
              <a:latin typeface="+mj-ea"/>
              <a:ea typeface="+mj-ea"/>
            </a:rPr>
            <a:t>(</a:t>
          </a:r>
          <a:r>
            <a:rPr kumimoji="1" lang="ja-JP" altLang="en-US" sz="1600" b="1">
              <a:solidFill>
                <a:sysClr val="windowText" lastClr="000000"/>
              </a:solidFill>
              <a:latin typeface="+mj-ea"/>
              <a:ea typeface="+mj-ea"/>
            </a:rPr>
            <a:t>日</a:t>
          </a:r>
          <a:r>
            <a:rPr kumimoji="1" lang="en-US" altLang="ja-JP" sz="1600" b="1">
              <a:solidFill>
                <a:sysClr val="windowText" lastClr="000000"/>
              </a:solidFill>
              <a:latin typeface="+mj-ea"/>
              <a:ea typeface="+mj-ea"/>
            </a:rPr>
            <a:t>)</a:t>
          </a:r>
          <a:r>
            <a:rPr kumimoji="1" lang="ja-JP" altLang="en-US" sz="1600" b="1">
              <a:solidFill>
                <a:sysClr val="windowText" lastClr="000000"/>
              </a:solidFill>
              <a:latin typeface="+mj-ea"/>
              <a:ea typeface="+mj-ea"/>
            </a:rPr>
            <a:t>は　「るりとまつり」　に出店します。　　　　　　</a:t>
          </a:r>
          <a:endParaRPr kumimoji="1" lang="ja-JP" altLang="en-US" sz="1100" b="1">
            <a:solidFill>
              <a:srgbClr val="FF0000"/>
            </a:solidFill>
            <a:latin typeface="+mj-ea"/>
            <a:ea typeface="+mj-ea"/>
          </a:endParaRPr>
        </a:p>
      </xdr:txBody>
    </xdr:sp>
    <xdr:clientData/>
  </xdr:twoCellAnchor>
  <xdr:twoCellAnchor>
    <xdr:from>
      <xdr:col>0</xdr:col>
      <xdr:colOff>0</xdr:colOff>
      <xdr:row>7</xdr:row>
      <xdr:rowOff>102053</xdr:rowOff>
    </xdr:from>
    <xdr:to>
      <xdr:col>31</xdr:col>
      <xdr:colOff>0</xdr:colOff>
      <xdr:row>20</xdr:row>
      <xdr:rowOff>45358</xdr:rowOff>
    </xdr:to>
    <xdr:sp macro="" textlink="">
      <xdr:nvSpPr>
        <xdr:cNvPr id="16" name="角丸四角形 3">
          <a:extLst>
            <a:ext uri="{FF2B5EF4-FFF2-40B4-BE49-F238E27FC236}">
              <a16:creationId xmlns:a16="http://schemas.microsoft.com/office/drawing/2014/main" id="{7FB698AF-953F-4B85-B233-B2FB3D179F26}"/>
            </a:ext>
          </a:extLst>
        </xdr:cNvPr>
        <xdr:cNvSpPr/>
      </xdr:nvSpPr>
      <xdr:spPr>
        <a:xfrm>
          <a:off x="0" y="1440089"/>
          <a:ext cx="13539107" cy="3186340"/>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72000" rIns="180000" bIns="72000" rtlCol="0" anchor="t"/>
        <a:lstStyle/>
        <a:p>
          <a:pPr algn="l">
            <a:lnSpc>
              <a:spcPts val="2800"/>
            </a:lnSpc>
          </a:pPr>
          <a:r>
            <a:rPr kumimoji="1" lang="en-US" altLang="ja-JP" sz="1800" b="1">
              <a:solidFill>
                <a:srgbClr val="0070C0"/>
              </a:solidFill>
            </a:rPr>
            <a:t>【</a:t>
          </a:r>
          <a:r>
            <a:rPr kumimoji="1" lang="ja-JP" altLang="en-US" sz="2000" b="1">
              <a:solidFill>
                <a:srgbClr val="0070C0"/>
              </a:solidFill>
            </a:rPr>
            <a:t>ひまわりをご利用の皆さま、ご家族の皆さまへ</a:t>
          </a:r>
          <a:r>
            <a:rPr kumimoji="1" lang="en-US" altLang="ja-JP" sz="2000" b="1">
              <a:solidFill>
                <a:srgbClr val="0070C0"/>
              </a:solidFill>
            </a:rPr>
            <a:t>】</a:t>
          </a:r>
        </a:p>
        <a:p>
          <a:pPr algn="l">
            <a:lnSpc>
              <a:spcPts val="2800"/>
            </a:lnSpc>
          </a:pPr>
          <a:r>
            <a:rPr kumimoji="1" lang="ja-JP" altLang="en-US" sz="2000" b="1">
              <a:solidFill>
                <a:srgbClr val="0070C0"/>
              </a:solidFill>
            </a:rPr>
            <a:t>　一年前、クラウドファンディングで、開かずの間の修繕をお願いし、ご協力くださっ</a:t>
          </a:r>
          <a:r>
            <a:rPr kumimoji="1" lang="ja-JP" altLang="en-US" sz="2000" b="1" i="1">
              <a:solidFill>
                <a:srgbClr val="0070C0"/>
              </a:solidFill>
            </a:rPr>
            <a:t>た</a:t>
          </a:r>
          <a:r>
            <a:rPr kumimoji="1" lang="ja-JP" altLang="en-US" sz="2000" b="1">
              <a:solidFill>
                <a:srgbClr val="0070C0"/>
              </a:solidFill>
            </a:rPr>
            <a:t>皆様のおかげで新しい部屋で食品関係の作業（カツオの袋詰めと琥珀糖の袋詰め）を始めています。作業場が一つ増えたおかげでゆったりとした支援ができています。ひまわりにお越しになった時は、是非見てくださいね。</a:t>
          </a:r>
          <a:endParaRPr kumimoji="1" lang="en-US" altLang="ja-JP" sz="2000" b="1">
            <a:solidFill>
              <a:srgbClr val="0070C0"/>
            </a:solidFill>
          </a:endParaRPr>
        </a:p>
        <a:p>
          <a:pPr algn="l">
            <a:lnSpc>
              <a:spcPts val="2800"/>
            </a:lnSpc>
          </a:pPr>
          <a:r>
            <a:rPr kumimoji="1" lang="ja-JP" altLang="en-US" sz="2000" b="1">
              <a:solidFill>
                <a:srgbClr val="0070C0"/>
              </a:solidFill>
            </a:rPr>
            <a:t>　２月</a:t>
          </a:r>
          <a:r>
            <a:rPr kumimoji="1" lang="en-US" altLang="ja-JP" sz="2000" b="1">
              <a:solidFill>
                <a:srgbClr val="0070C0"/>
              </a:solidFill>
            </a:rPr>
            <a:t>16</a:t>
          </a:r>
          <a:r>
            <a:rPr kumimoji="1" lang="ja-JP" altLang="en-US" sz="2000" b="1">
              <a:solidFill>
                <a:srgbClr val="0070C0"/>
              </a:solidFill>
            </a:rPr>
            <a:t>日</a:t>
          </a:r>
          <a:r>
            <a:rPr kumimoji="1" lang="en-US" altLang="ja-JP" sz="2000" b="1">
              <a:solidFill>
                <a:srgbClr val="0070C0"/>
              </a:solidFill>
            </a:rPr>
            <a:t>"</a:t>
          </a:r>
          <a:r>
            <a:rPr kumimoji="1" lang="ja-JP" altLang="en-US" sz="2000" b="1">
              <a:solidFill>
                <a:srgbClr val="0070C0"/>
              </a:solidFill>
            </a:rPr>
            <a:t>るりとまつり”というイベントが旧久保小学校跡地であります。ひまわりも参加させていただいて琥珀糖やリースを販売しようと思っております。東久保の方に行かれることがありましたら寄ってみてくださいね。　　　インフルエンザとコロナは依然としてはやっております。感染予防と衛生面に気を付けて、手洗い、うがい、マスク、換気をしていきます。</a:t>
          </a:r>
          <a:endParaRPr kumimoji="1" lang="en-US" altLang="ja-JP" sz="2000" b="1">
            <a:solidFill>
              <a:srgbClr val="0070C0"/>
            </a:solidFill>
          </a:endParaRPr>
        </a:p>
        <a:p>
          <a:pPr algn="l">
            <a:lnSpc>
              <a:spcPts val="2800"/>
            </a:lnSpc>
          </a:pPr>
          <a:endParaRPr kumimoji="1" lang="en-US" altLang="ja-JP" sz="1800" b="1">
            <a:solidFill>
              <a:srgbClr val="0070C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26</xdr:col>
      <xdr:colOff>498927</xdr:colOff>
      <xdr:row>39</xdr:row>
      <xdr:rowOff>154515</xdr:rowOff>
    </xdr:from>
    <xdr:to>
      <xdr:col>28</xdr:col>
      <xdr:colOff>451037</xdr:colOff>
      <xdr:row>48</xdr:row>
      <xdr:rowOff>147411</xdr:rowOff>
    </xdr:to>
    <xdr:pic>
      <xdr:nvPicPr>
        <xdr:cNvPr id="2" name="図 1">
          <a:extLst>
            <a:ext uri="{FF2B5EF4-FFF2-40B4-BE49-F238E27FC236}">
              <a16:creationId xmlns:a16="http://schemas.microsoft.com/office/drawing/2014/main" id="{282EF1DF-E30C-415B-8236-C0DBD50762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36248" y="9475408"/>
          <a:ext cx="1312825" cy="1251557"/>
        </a:xfrm>
        <a:prstGeom prst="rect">
          <a:avLst/>
        </a:prstGeom>
      </xdr:spPr>
    </xdr:pic>
    <xdr:clientData/>
  </xdr:twoCellAnchor>
  <xdr:twoCellAnchor editAs="oneCell">
    <xdr:from>
      <xdr:col>28</xdr:col>
      <xdr:colOff>521606</xdr:colOff>
      <xdr:row>39</xdr:row>
      <xdr:rowOff>133422</xdr:rowOff>
    </xdr:from>
    <xdr:to>
      <xdr:col>30</xdr:col>
      <xdr:colOff>507775</xdr:colOff>
      <xdr:row>48</xdr:row>
      <xdr:rowOff>215446</xdr:rowOff>
    </xdr:to>
    <xdr:pic>
      <xdr:nvPicPr>
        <xdr:cNvPr id="4" name="図 3">
          <a:extLst>
            <a:ext uri="{FF2B5EF4-FFF2-40B4-BE49-F238E27FC236}">
              <a16:creationId xmlns:a16="http://schemas.microsoft.com/office/drawing/2014/main" id="{00433861-CAAD-41D7-B316-871F9C891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19642" y="9454315"/>
          <a:ext cx="1346883" cy="1340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68035</xdr:rowOff>
    </xdr:from>
    <xdr:to>
      <xdr:col>28</xdr:col>
      <xdr:colOff>440988</xdr:colOff>
      <xdr:row>35</xdr:row>
      <xdr:rowOff>34017</xdr:rowOff>
    </xdr:to>
    <xdr:sp macro="" textlink="">
      <xdr:nvSpPr>
        <xdr:cNvPr id="13" name="角丸四角形 10">
          <a:extLst>
            <a:ext uri="{FF2B5EF4-FFF2-40B4-BE49-F238E27FC236}">
              <a16:creationId xmlns:a16="http://schemas.microsoft.com/office/drawing/2014/main" id="{F380F4FB-3F64-4C36-93AE-02C52EB9E3AB}"/>
            </a:ext>
          </a:extLst>
        </xdr:cNvPr>
        <xdr:cNvSpPr/>
      </xdr:nvSpPr>
      <xdr:spPr>
        <a:xfrm>
          <a:off x="0" y="4649106"/>
          <a:ext cx="11939024" cy="3707947"/>
        </a:xfrm>
        <a:prstGeom prst="roundRect">
          <a:avLst>
            <a:gd name="adj" fmla="val 9225"/>
          </a:avLst>
        </a:prstGeom>
        <a:solidFill>
          <a:schemeClr val="tx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72000" rIns="180000" bIns="72000" rtlCol="0" anchor="t"/>
        <a:lstStyle/>
        <a:p>
          <a:pPr algn="l">
            <a:lnSpc>
              <a:spcPts val="2000"/>
            </a:lnSpc>
          </a:pPr>
          <a:r>
            <a:rPr kumimoji="1" lang="ja-JP" altLang="en-US" sz="1800" b="1">
              <a:solidFill>
                <a:sysClr val="windowText" lastClr="00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ysClr val="windowText" lastClr="00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ysClr val="windowText" lastClr="00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ysClr val="windowText" lastClr="000000"/>
              </a:solidFill>
              <a:latin typeface="AR P悠々ｺﾞｼｯｸ体E04" panose="040B0900000000000000" pitchFamily="50" charset="-128"/>
              <a:ea typeface="AR P悠々ｺﾞｼｯｸ体E04" panose="040B0900000000000000" pitchFamily="50" charset="-128"/>
            </a:rPr>
            <a:t>1</a:t>
          </a:r>
          <a:r>
            <a:rPr kumimoji="1" lang="ja-JP" altLang="en-US" sz="1800" b="1">
              <a:solidFill>
                <a:sysClr val="windowText" lastClr="000000"/>
              </a:solidFill>
              <a:latin typeface="AR P悠々ｺﾞｼｯｸ体E04" panose="040B0900000000000000" pitchFamily="50" charset="-128"/>
              <a:ea typeface="AR P悠々ｺﾞｼｯｸ体E04" panose="040B0900000000000000" pitchFamily="50" charset="-128"/>
            </a:rPr>
            <a:t>月の作業</a:t>
          </a:r>
          <a:endParaRPr kumimoji="1" lang="en-US" altLang="ja-JP" sz="1800" b="1">
            <a:solidFill>
              <a:sysClr val="windowText" lastClr="0000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   </a:t>
          </a:r>
          <a:r>
            <a:rPr kumimoji="1" lang="ja-JP" altLang="en-US" sz="1600" b="1">
              <a:solidFill>
                <a:sysClr val="windowText" lastClr="000000"/>
              </a:solidFill>
              <a:latin typeface="+mj-ea"/>
              <a:ea typeface="+mj-ea"/>
            </a:rPr>
            <a:t>🌻事業所内作業　</a:t>
          </a: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r>
            <a:rPr kumimoji="1" lang="ja-JP" altLang="en-US" sz="1600" b="1">
              <a:solidFill>
                <a:sysClr val="windowText" lastClr="000000"/>
              </a:solidFill>
              <a:effectLst/>
              <a:latin typeface="+mn-lt"/>
              <a:ea typeface="+mn-ea"/>
              <a:cs typeface="+mn-cs"/>
            </a:rPr>
            <a:t>　</a:t>
          </a:r>
          <a:r>
            <a:rPr kumimoji="1" lang="ja-JP" altLang="ja-JP" sz="1600" b="1" baseline="0">
              <a:solidFill>
                <a:sysClr val="windowText" lastClr="000000"/>
              </a:solidFill>
              <a:effectLst/>
              <a:latin typeface="+mn-lt"/>
              <a:ea typeface="+mn-ea"/>
              <a:cs typeface="+mn-cs"/>
            </a:rPr>
            <a:t>  </a:t>
          </a:r>
          <a:r>
            <a:rPr kumimoji="1" lang="ja-JP" altLang="ja-JP" sz="1600" b="1" i="0" baseline="0">
              <a:solidFill>
                <a:sysClr val="windowText" lastClr="000000"/>
              </a:solidFill>
              <a:effectLst/>
              <a:latin typeface="+mn-lt"/>
              <a:ea typeface="+mn-ea"/>
              <a:cs typeface="+mn-cs"/>
            </a:rPr>
            <a:t>・</a:t>
          </a:r>
          <a:r>
            <a:rPr kumimoji="1" lang="ja-JP" altLang="ja-JP" sz="1600" b="1" i="0" u="none" strike="noStrike" kern="0" cap="none" spc="0" normalizeH="0" baseline="0" noProof="0">
              <a:ln>
                <a:noFill/>
              </a:ln>
              <a:solidFill>
                <a:sysClr val="windowText" lastClr="000000"/>
              </a:solidFill>
              <a:effectLst/>
              <a:uLnTx/>
              <a:uFillTx/>
              <a:latin typeface="+mn-lt"/>
              <a:ea typeface="+mn-ea"/>
              <a:cs typeface="+mn-cs"/>
            </a:rPr>
            <a:t>かつおの袋詰め</a:t>
          </a:r>
          <a:endParaRPr lang="ja-JP" altLang="ja-JP" sz="1600" b="1">
            <a:solidFill>
              <a:sysClr val="windowText" lastClr="000000"/>
            </a:solidFill>
            <a:effectLst/>
          </a:endParaRPr>
        </a:p>
        <a:p>
          <a:r>
            <a:rPr kumimoji="1" lang="en-US" altLang="ja-JP" sz="1600" b="1" baseline="0">
              <a:solidFill>
                <a:sysClr val="windowText" lastClr="000000"/>
              </a:solidFill>
              <a:effectLst/>
              <a:latin typeface="+mn-lt"/>
              <a:ea typeface="+mn-ea"/>
              <a:cs typeface="+mn-cs"/>
            </a:rPr>
            <a:t>   </a:t>
          </a:r>
          <a:r>
            <a:rPr kumimoji="1" lang="ja-JP" altLang="ja-JP" sz="1600" b="1">
              <a:solidFill>
                <a:sysClr val="windowText" lastClr="000000"/>
              </a:solidFill>
              <a:effectLst/>
              <a:latin typeface="+mn-lt"/>
              <a:ea typeface="+mn-ea"/>
              <a:cs typeface="+mn-cs"/>
            </a:rPr>
            <a:t>　・</a:t>
          </a:r>
          <a:r>
            <a:rPr kumimoji="1" lang="ja-JP" altLang="en-US" sz="1600" b="1">
              <a:solidFill>
                <a:sysClr val="windowText" lastClr="000000"/>
              </a:solidFill>
              <a:effectLst/>
              <a:latin typeface="+mn-lt"/>
              <a:ea typeface="+mn-ea"/>
              <a:cs typeface="+mn-cs"/>
            </a:rPr>
            <a:t>琥珀糖作りと袋詰め</a:t>
          </a:r>
          <a:r>
            <a:rPr kumimoji="1" lang="ja-JP" altLang="ja-JP" sz="1600" b="1">
              <a:solidFill>
                <a:sysClr val="windowText" lastClr="000000"/>
              </a:solidFill>
              <a:effectLst/>
              <a:latin typeface="+mn-lt"/>
              <a:ea typeface="+mn-ea"/>
              <a:cs typeface="+mn-cs"/>
            </a:rPr>
            <a:t>　　　　　 　</a:t>
          </a:r>
          <a:endParaRPr lang="ja-JP" altLang="ja-JP" sz="1600" b="1">
            <a:solidFill>
              <a:sysClr val="windowText" lastClr="000000"/>
            </a:solidFill>
            <a:effectLst/>
          </a:endParaRPr>
        </a:p>
        <a:p>
          <a:r>
            <a:rPr kumimoji="1" lang="ja-JP" altLang="ja-JP" sz="1600" b="1">
              <a:solidFill>
                <a:sysClr val="windowText" lastClr="000000"/>
              </a:solidFill>
              <a:effectLst/>
              <a:latin typeface="+mn-lt"/>
              <a:ea typeface="+mn-ea"/>
              <a:cs typeface="+mn-cs"/>
            </a:rPr>
            <a:t>　</a:t>
          </a:r>
          <a:r>
            <a:rPr kumimoji="1" lang="ja-JP" altLang="en-US" sz="1600" b="1" baseline="0">
              <a:solidFill>
                <a:sysClr val="windowText" lastClr="000000"/>
              </a:solidFill>
              <a:effectLst/>
              <a:latin typeface="+mn-lt"/>
              <a:ea typeface="+mn-ea"/>
              <a:cs typeface="+mn-cs"/>
            </a:rPr>
            <a:t>   </a:t>
          </a:r>
          <a:r>
            <a:rPr kumimoji="1" lang="ja-JP" altLang="ja-JP" sz="1600" b="1">
              <a:solidFill>
                <a:sysClr val="windowText" lastClr="000000"/>
              </a:solidFill>
              <a:effectLst/>
              <a:latin typeface="+mn-lt"/>
              <a:ea typeface="+mn-ea"/>
              <a:cs typeface="+mn-cs"/>
            </a:rPr>
            <a:t>・</a:t>
          </a:r>
          <a:r>
            <a:rPr kumimoji="1" lang="ja-JP" altLang="en-US" sz="1600" b="1">
              <a:solidFill>
                <a:sysClr val="windowText" lastClr="000000"/>
              </a:solidFill>
              <a:effectLst/>
              <a:latin typeface="+mn-lt"/>
              <a:ea typeface="+mn-ea"/>
              <a:cs typeface="+mn-cs"/>
            </a:rPr>
            <a:t>こて先の箱入れ</a:t>
          </a:r>
          <a:endParaRPr lang="ja-JP" altLang="ja-JP" sz="1600" b="1">
            <a:solidFill>
              <a:sysClr val="windowText" lastClr="000000"/>
            </a:solidFill>
            <a:effectLst/>
          </a:endParaRPr>
        </a:p>
        <a:p>
          <a:r>
            <a:rPr kumimoji="1" lang="ja-JP" altLang="ja-JP" sz="1600" b="1">
              <a:solidFill>
                <a:sysClr val="windowText" lastClr="000000"/>
              </a:solidFill>
              <a:effectLst/>
              <a:latin typeface="+mn-lt"/>
              <a:ea typeface="+mn-ea"/>
              <a:cs typeface="+mn-cs"/>
            </a:rPr>
            <a:t>　</a:t>
          </a:r>
          <a:r>
            <a:rPr kumimoji="1" lang="en-US" altLang="ja-JP" sz="1600" b="1" baseline="0">
              <a:solidFill>
                <a:sysClr val="windowText" lastClr="000000"/>
              </a:solidFill>
              <a:effectLst/>
              <a:latin typeface="+mn-lt"/>
              <a:ea typeface="+mn-ea"/>
              <a:cs typeface="+mn-cs"/>
            </a:rPr>
            <a:t>  </a:t>
          </a:r>
          <a:r>
            <a:rPr kumimoji="1" lang="en-US" altLang="ja-JP" sz="1600" b="1">
              <a:solidFill>
                <a:sysClr val="windowText" lastClr="000000"/>
              </a:solidFill>
              <a:effectLst/>
              <a:latin typeface="+mn-lt"/>
              <a:ea typeface="+mn-ea"/>
              <a:cs typeface="+mn-cs"/>
            </a:rPr>
            <a:t> </a:t>
          </a:r>
          <a:r>
            <a:rPr kumimoji="1" lang="ja-JP" altLang="ja-JP" sz="1600" b="1">
              <a:solidFill>
                <a:sysClr val="windowText" lastClr="000000"/>
              </a:solidFill>
              <a:effectLst/>
              <a:latin typeface="+mn-lt"/>
              <a:ea typeface="+mn-ea"/>
              <a:cs typeface="+mn-cs"/>
            </a:rPr>
            <a:t>・アマゾン　本入力</a:t>
          </a:r>
          <a:r>
            <a:rPr kumimoji="0" lang="ja-JP" altLang="en-US" sz="1600" b="1">
              <a:solidFill>
                <a:sysClr val="windowText" lastClr="000000"/>
              </a:solidFill>
              <a:effectLst/>
              <a:latin typeface="+mn-lt"/>
              <a:ea typeface="+mn-ea"/>
              <a:cs typeface="+mn-cs"/>
            </a:rPr>
            <a:t>　</a:t>
          </a:r>
          <a:r>
            <a:rPr kumimoji="0" lang="ja-JP" altLang="en-US" sz="1400" b="0">
              <a:solidFill>
                <a:sysClr val="windowText" lastClr="000000"/>
              </a:solidFill>
              <a:effectLst/>
              <a:latin typeface="+mn-lt"/>
              <a:ea typeface="+mn-ea"/>
              <a:cs typeface="+mn-cs"/>
            </a:rPr>
            <a:t>　　</a:t>
          </a:r>
          <a:r>
            <a:rPr kumimoji="1" lang="ja-JP" altLang="en-US" sz="1400" b="0">
              <a:solidFill>
                <a:sysClr val="windowText" lastClr="000000"/>
              </a:solidFill>
              <a:effectLst/>
              <a:latin typeface="+mn-lt"/>
              <a:ea typeface="+mn-ea"/>
              <a:cs typeface="+mn-cs"/>
            </a:rPr>
            <a:t>　　　　　　　</a:t>
          </a:r>
          <a:r>
            <a:rPr kumimoji="0" lang="ja-JP" altLang="en-US" sz="1400" b="0">
              <a:solidFill>
                <a:sysClr val="windowText" lastClr="000000"/>
              </a:solidFill>
              <a:effectLst/>
              <a:latin typeface="+mn-lt"/>
              <a:ea typeface="+mn-ea"/>
              <a:cs typeface="+mn-cs"/>
            </a:rPr>
            <a:t>　　　</a:t>
          </a:r>
          <a:endParaRPr lang="ja-JP" altLang="ja-JP" sz="1400">
            <a:solidFill>
              <a:sysClr val="windowText" lastClr="000000"/>
            </a:solidFill>
            <a:effectLst/>
          </a:endParaRPr>
        </a:p>
        <a:p>
          <a:pPr>
            <a:lnSpc>
              <a:spcPts val="2000"/>
            </a:lnSpc>
          </a:pPr>
          <a:r>
            <a:rPr kumimoji="1" lang="ja-JP" altLang="en-US" sz="1100" b="0">
              <a:solidFill>
                <a:schemeClr val="lt1"/>
              </a:solidFill>
              <a:effectLst/>
              <a:latin typeface="+mn-lt"/>
              <a:ea typeface="+mn-ea"/>
              <a:cs typeface="+mn-cs"/>
            </a:rPr>
            <a:t>　　　　</a:t>
          </a:r>
          <a:endParaRPr kumimoji="1" lang="en-US" altLang="ja-JP" sz="1600" b="0">
            <a:solidFill>
              <a:sysClr val="windowText" lastClr="000000"/>
            </a:solidFill>
            <a:latin typeface="+mj-ea"/>
            <a:ea typeface="+mj-ea"/>
          </a:endParaRPr>
        </a:p>
      </xdr:txBody>
    </xdr:sp>
    <xdr:clientData/>
  </xdr:twoCellAnchor>
  <xdr:twoCellAnchor editAs="oneCell">
    <xdr:from>
      <xdr:col>5</xdr:col>
      <xdr:colOff>192767</xdr:colOff>
      <xdr:row>19</xdr:row>
      <xdr:rowOff>11339</xdr:rowOff>
    </xdr:from>
    <xdr:to>
      <xdr:col>15</xdr:col>
      <xdr:colOff>22679</xdr:colOff>
      <xdr:row>35</xdr:row>
      <xdr:rowOff>11339</xdr:rowOff>
    </xdr:to>
    <xdr:pic>
      <xdr:nvPicPr>
        <xdr:cNvPr id="11" name="図 10">
          <a:extLst>
            <a:ext uri="{FF2B5EF4-FFF2-40B4-BE49-F238E27FC236}">
              <a16:creationId xmlns:a16="http://schemas.microsoft.com/office/drawing/2014/main" id="{743F27FB-85EB-25F1-CF0F-C580F47F33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64642" y="4342946"/>
          <a:ext cx="4524376" cy="39914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15</xdr:col>
      <xdr:colOff>90714</xdr:colOff>
      <xdr:row>19</xdr:row>
      <xdr:rowOff>34017</xdr:rowOff>
    </xdr:from>
    <xdr:to>
      <xdr:col>30</xdr:col>
      <xdr:colOff>657678</xdr:colOff>
      <xdr:row>35</xdr:row>
      <xdr:rowOff>-1</xdr:rowOff>
    </xdr:to>
    <xdr:pic>
      <xdr:nvPicPr>
        <xdr:cNvPr id="15" name="図 14">
          <a:extLst>
            <a:ext uri="{FF2B5EF4-FFF2-40B4-BE49-F238E27FC236}">
              <a16:creationId xmlns:a16="http://schemas.microsoft.com/office/drawing/2014/main" id="{ED9388D1-C6DD-F5FD-3A88-05F725B0E02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57053" y="4365624"/>
          <a:ext cx="5159375" cy="395741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26</xdr:col>
      <xdr:colOff>408215</xdr:colOff>
      <xdr:row>51</xdr:row>
      <xdr:rowOff>181428</xdr:rowOff>
    </xdr:from>
    <xdr:to>
      <xdr:col>30</xdr:col>
      <xdr:colOff>623661</xdr:colOff>
      <xdr:row>70</xdr:row>
      <xdr:rowOff>30195</xdr:rowOff>
    </xdr:to>
    <xdr:pic>
      <xdr:nvPicPr>
        <xdr:cNvPr id="18" name="図 17">
          <a:extLst>
            <a:ext uri="{FF2B5EF4-FFF2-40B4-BE49-F238E27FC236}">
              <a16:creationId xmlns:a16="http://schemas.microsoft.com/office/drawing/2014/main" id="{313A383E-26C6-178B-D3D9-842FBEE3BFA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t="9124" r="1898" b="17519"/>
        <a:stretch/>
      </xdr:blipFill>
      <xdr:spPr>
        <a:xfrm>
          <a:off x="10545536" y="11464017"/>
          <a:ext cx="2936875" cy="397626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5</xdr:col>
      <xdr:colOff>124732</xdr:colOff>
      <xdr:row>33</xdr:row>
      <xdr:rowOff>45359</xdr:rowOff>
    </xdr:from>
    <xdr:to>
      <xdr:col>15</xdr:col>
      <xdr:colOff>113393</xdr:colOff>
      <xdr:row>34</xdr:row>
      <xdr:rowOff>238125</xdr:rowOff>
    </xdr:to>
    <xdr:sp macro="" textlink="">
      <xdr:nvSpPr>
        <xdr:cNvPr id="20" name="正方形/長方形 19">
          <a:extLst>
            <a:ext uri="{FF2B5EF4-FFF2-40B4-BE49-F238E27FC236}">
              <a16:creationId xmlns:a16="http://schemas.microsoft.com/office/drawing/2014/main" id="{326D9AE4-F6A6-5D30-71C9-3ACA278139F2}"/>
            </a:ext>
          </a:extLst>
        </xdr:cNvPr>
        <xdr:cNvSpPr/>
      </xdr:nvSpPr>
      <xdr:spPr>
        <a:xfrm>
          <a:off x="3696607" y="7869466"/>
          <a:ext cx="4683125" cy="4422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600" b="1" kern="1200"/>
            <a:t>開かずの間、ほこりだらけの中、作業しています</a:t>
          </a:r>
        </a:p>
      </xdr:txBody>
    </xdr:sp>
    <xdr:clientData/>
  </xdr:twoCellAnchor>
  <xdr:twoCellAnchor>
    <xdr:from>
      <xdr:col>15</xdr:col>
      <xdr:colOff>22679</xdr:colOff>
      <xdr:row>33</xdr:row>
      <xdr:rowOff>22679</xdr:rowOff>
    </xdr:from>
    <xdr:to>
      <xdr:col>31</xdr:col>
      <xdr:colOff>0</xdr:colOff>
      <xdr:row>35</xdr:row>
      <xdr:rowOff>11339</xdr:rowOff>
    </xdr:to>
    <xdr:sp macro="" textlink="">
      <xdr:nvSpPr>
        <xdr:cNvPr id="21" name="正方形/長方形 20">
          <a:extLst>
            <a:ext uri="{FF2B5EF4-FFF2-40B4-BE49-F238E27FC236}">
              <a16:creationId xmlns:a16="http://schemas.microsoft.com/office/drawing/2014/main" id="{D191C340-AF9E-A2A7-E7AA-A7CD950D2E6B}"/>
            </a:ext>
          </a:extLst>
        </xdr:cNvPr>
        <xdr:cNvSpPr/>
      </xdr:nvSpPr>
      <xdr:spPr>
        <a:xfrm>
          <a:off x="8289018" y="7846786"/>
          <a:ext cx="5250089" cy="487589"/>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600" b="1" kern="1200"/>
            <a:t>　きれいになって、エアコンも窓も付きました。</a:t>
          </a:r>
        </a:p>
      </xdr:txBody>
    </xdr:sp>
    <xdr:clientData/>
  </xdr:twoCellAnchor>
  <xdr:twoCellAnchor>
    <xdr:from>
      <xdr:col>26</xdr:col>
      <xdr:colOff>306162</xdr:colOff>
      <xdr:row>48</xdr:row>
      <xdr:rowOff>181428</xdr:rowOff>
    </xdr:from>
    <xdr:to>
      <xdr:col>31</xdr:col>
      <xdr:colOff>0</xdr:colOff>
      <xdr:row>50</xdr:row>
      <xdr:rowOff>192767</xdr:rowOff>
    </xdr:to>
    <xdr:sp macro="" textlink="">
      <xdr:nvSpPr>
        <xdr:cNvPr id="22" name="正方形/長方形 21">
          <a:extLst>
            <a:ext uri="{FF2B5EF4-FFF2-40B4-BE49-F238E27FC236}">
              <a16:creationId xmlns:a16="http://schemas.microsoft.com/office/drawing/2014/main" id="{BE746A48-7832-4643-0905-90A1E55413C7}"/>
            </a:ext>
          </a:extLst>
        </xdr:cNvPr>
        <xdr:cNvSpPr/>
      </xdr:nvSpPr>
      <xdr:spPr>
        <a:xfrm>
          <a:off x="10443483" y="10760982"/>
          <a:ext cx="3095624" cy="510267"/>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400" b="1" kern="1200"/>
            <a:t>新しい利用者さんのぬりえです。</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1018055</xdr:colOff>
      <xdr:row>65</xdr:row>
      <xdr:rowOff>207870</xdr:rowOff>
    </xdr:from>
    <xdr:to>
      <xdr:col>7</xdr:col>
      <xdr:colOff>233083</xdr:colOff>
      <xdr:row>68</xdr:row>
      <xdr:rowOff>179295</xdr:rowOff>
    </xdr:to>
    <xdr:pic>
      <xdr:nvPicPr>
        <xdr:cNvPr id="2" name="図 1">
          <a:extLst>
            <a:ext uri="{FF2B5EF4-FFF2-40B4-BE49-F238E27FC236}">
              <a16:creationId xmlns:a16="http://schemas.microsoft.com/office/drawing/2014/main" id="{C6723C24-0004-472D-9DDA-E42E51307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8605" y="14533470"/>
          <a:ext cx="599328" cy="625475"/>
        </a:xfrm>
        <a:prstGeom prst="rect">
          <a:avLst/>
        </a:prstGeom>
      </xdr:spPr>
    </xdr:pic>
    <xdr:clientData/>
  </xdr:twoCellAnchor>
  <xdr:twoCellAnchor editAs="oneCell">
    <xdr:from>
      <xdr:col>17</xdr:col>
      <xdr:colOff>9525</xdr:colOff>
      <xdr:row>58</xdr:row>
      <xdr:rowOff>11206</xdr:rowOff>
    </xdr:from>
    <xdr:to>
      <xdr:col>21</xdr:col>
      <xdr:colOff>187</xdr:colOff>
      <xdr:row>61</xdr:row>
      <xdr:rowOff>9525</xdr:rowOff>
    </xdr:to>
    <xdr:pic>
      <xdr:nvPicPr>
        <xdr:cNvPr id="3" name="図 2">
          <a:extLst>
            <a:ext uri="{FF2B5EF4-FFF2-40B4-BE49-F238E27FC236}">
              <a16:creationId xmlns:a16="http://schemas.microsoft.com/office/drawing/2014/main" id="{6F36DC6E-657E-4A5C-AEA0-70F8CF2227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5625" y="12869956"/>
          <a:ext cx="632012" cy="607919"/>
        </a:xfrm>
        <a:prstGeom prst="rect">
          <a:avLst/>
        </a:prstGeom>
      </xdr:spPr>
    </xdr:pic>
    <xdr:clientData/>
  </xdr:twoCellAnchor>
  <xdr:twoCellAnchor editAs="oneCell">
    <xdr:from>
      <xdr:col>6</xdr:col>
      <xdr:colOff>221578</xdr:colOff>
      <xdr:row>62</xdr:row>
      <xdr:rowOff>85166</xdr:rowOff>
    </xdr:from>
    <xdr:to>
      <xdr:col>7</xdr:col>
      <xdr:colOff>1021679</xdr:colOff>
      <xdr:row>64</xdr:row>
      <xdr:rowOff>153746</xdr:rowOff>
    </xdr:to>
    <xdr:pic>
      <xdr:nvPicPr>
        <xdr:cNvPr id="4" name="図 3" descr="お店の看板のイラスト「営業中・本日休業・準備中・OPEN・CLOSED」 | かわいいフリー素材集 いらすとや">
          <a:extLst>
            <a:ext uri="{FF2B5EF4-FFF2-40B4-BE49-F238E27FC236}">
              <a16:creationId xmlns:a16="http://schemas.microsoft.com/office/drawing/2014/main" id="{505EA42C-B5CE-4B2F-8E01-7FFBD1142FB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332"/>
        <a:stretch/>
      </xdr:blipFill>
      <xdr:spPr bwMode="auto">
        <a:xfrm>
          <a:off x="4374478" y="13801166"/>
          <a:ext cx="1162051"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100220</xdr:rowOff>
    </xdr:from>
    <xdr:to>
      <xdr:col>26</xdr:col>
      <xdr:colOff>62754</xdr:colOff>
      <xdr:row>36</xdr:row>
      <xdr:rowOff>64245</xdr:rowOff>
    </xdr:to>
    <xdr:sp macro="" textlink="">
      <xdr:nvSpPr>
        <xdr:cNvPr id="5" name="角丸四角形 4">
          <a:extLst>
            <a:ext uri="{FF2B5EF4-FFF2-40B4-BE49-F238E27FC236}">
              <a16:creationId xmlns:a16="http://schemas.microsoft.com/office/drawing/2014/main" id="{E93CE8BB-81C4-415A-A252-530EEA511E6E}"/>
            </a:ext>
          </a:extLst>
        </xdr:cNvPr>
        <xdr:cNvSpPr/>
      </xdr:nvSpPr>
      <xdr:spPr>
        <a:xfrm>
          <a:off x="0" y="6977270"/>
          <a:ext cx="9689354" cy="1742025"/>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3</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　　</a:t>
          </a:r>
          <a:r>
            <a:rPr kumimoji="1" lang="ja-JP" altLang="en-US" sz="1600" b="0">
              <a:solidFill>
                <a:sysClr val="windowText" lastClr="000000"/>
              </a:solidFill>
              <a:latin typeface="+mj-ea"/>
              <a:ea typeface="+mj-ea"/>
            </a:rPr>
            <a:t>・バザー：第２・４水曜日、第３土曜日（</a:t>
          </a:r>
          <a:r>
            <a:rPr kumimoji="1" lang="en-US" altLang="ja-JP" sz="1600" b="0">
              <a:solidFill>
                <a:sysClr val="windowText" lastClr="000000"/>
              </a:solidFill>
              <a:latin typeface="+mj-ea"/>
              <a:ea typeface="+mj-ea"/>
            </a:rPr>
            <a:t>13</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16</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27</a:t>
          </a:r>
          <a:r>
            <a:rPr kumimoji="1" lang="ja-JP" altLang="en-US" sz="1600" b="0">
              <a:solidFill>
                <a:sysClr val="windowText" lastClr="000000"/>
              </a:solidFill>
              <a:latin typeface="+mj-ea"/>
              <a:ea typeface="+mj-ea"/>
            </a:rPr>
            <a:t>日㈬）</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endParaRPr kumimoji="1" lang="en-US" altLang="ja-JP" sz="1600" b="0" baseline="0">
            <a:solidFill>
              <a:sysClr val="windowText" lastClr="000000"/>
            </a:solidFill>
            <a:latin typeface="+mj-ea"/>
            <a:ea typeface="+mj-ea"/>
          </a:endParaRPr>
        </a:p>
        <a:p>
          <a:pPr algn="l">
            <a:lnSpc>
              <a:spcPts val="2000"/>
            </a:lnSpc>
          </a:pPr>
          <a:r>
            <a:rPr kumimoji="1" lang="ja-JP" altLang="en-US"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a:t>
          </a:r>
          <a:r>
            <a:rPr kumimoji="1" lang="en-US" altLang="ja-JP" sz="1600" b="0">
              <a:solidFill>
                <a:sysClr val="windowText" lastClr="000000"/>
              </a:solidFill>
              <a:latin typeface="+mj-ea"/>
              <a:ea typeface="+mj-ea"/>
            </a:rPr>
            <a:t>20</a:t>
          </a:r>
          <a:r>
            <a:rPr kumimoji="1" lang="ja-JP" altLang="en-US" sz="1600" b="0">
              <a:solidFill>
                <a:sysClr val="windowText" lastClr="000000"/>
              </a:solidFill>
              <a:latin typeface="+mj-ea"/>
              <a:ea typeface="+mj-ea"/>
            </a:rPr>
            <a:t>日（水）は、ひまわりは休業日です</a:t>
          </a:r>
          <a:endParaRPr kumimoji="1" lang="en-US" altLang="ja-JP" sz="1000" b="1">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18</xdr:row>
      <xdr:rowOff>143436</xdr:rowOff>
    </xdr:from>
    <xdr:to>
      <xdr:col>25</xdr:col>
      <xdr:colOff>62753</xdr:colOff>
      <xdr:row>29</xdr:row>
      <xdr:rowOff>165844</xdr:rowOff>
    </xdr:to>
    <xdr:sp macro="" textlink="">
      <xdr:nvSpPr>
        <xdr:cNvPr id="6" name="角丸四角形 10">
          <a:extLst>
            <a:ext uri="{FF2B5EF4-FFF2-40B4-BE49-F238E27FC236}">
              <a16:creationId xmlns:a16="http://schemas.microsoft.com/office/drawing/2014/main" id="{D83178B4-0445-423B-86C7-A17EC30C06EF}"/>
            </a:ext>
          </a:extLst>
        </xdr:cNvPr>
        <xdr:cNvSpPr/>
      </xdr:nvSpPr>
      <xdr:spPr>
        <a:xfrm>
          <a:off x="0" y="4226486"/>
          <a:ext cx="9581403" cy="2816408"/>
        </a:xfrm>
        <a:prstGeom prst="roundRect">
          <a:avLst>
            <a:gd name="adj" fmla="val 9225"/>
          </a:avLst>
        </a:prstGeom>
        <a:solidFill>
          <a:schemeClr val="tx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年２月の作業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   </a:t>
          </a:r>
          <a:r>
            <a:rPr kumimoji="1" lang="ja-JP" altLang="en-US" sz="1600" b="1">
              <a:solidFill>
                <a:sysClr val="windowText" lastClr="000000"/>
              </a:solidFill>
              <a:latin typeface="+mj-ea"/>
              <a:ea typeface="+mj-ea"/>
            </a:rPr>
            <a:t>🌻</a:t>
          </a:r>
          <a:r>
            <a:rPr kumimoji="1" lang="ja-JP" altLang="en-US" sz="1600" b="0">
              <a:solidFill>
                <a:sysClr val="windowText" lastClr="000000"/>
              </a:solidFill>
              <a:latin typeface="+mj-ea"/>
              <a:ea typeface="+mj-ea"/>
            </a:rPr>
            <a:t>事業所内作業　　　　　　　　</a:t>
          </a:r>
          <a:endParaRPr kumimoji="1" lang="en-US" altLang="ja-JP" sz="1600" b="0">
            <a:solidFill>
              <a:sysClr val="windowText" lastClr="000000"/>
            </a:solidFill>
            <a:latin typeface="+mj-ea"/>
            <a:ea typeface="+mj-ea"/>
          </a:endParaRPr>
        </a:p>
        <a:p>
          <a:pPr algn="l"/>
          <a:r>
            <a:rPr kumimoji="1" lang="ja-JP" altLang="en-US" sz="1400" b="0">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i="0" baseline="0">
              <a:solidFill>
                <a:schemeClr val="tx1"/>
              </a:solidFill>
              <a:effectLst/>
              <a:latin typeface="+mn-lt"/>
              <a:ea typeface="+mn-ea"/>
              <a:cs typeface="+mn-cs"/>
            </a:rPr>
            <a:t>・ローソクの箱の組み立て　</a:t>
          </a:r>
          <a:endParaRPr lang="ja-JP" altLang="ja-JP" sz="1400">
            <a:solidFill>
              <a:schemeClr val="tx1"/>
            </a:solidFill>
            <a:effectLst/>
          </a:endParaRPr>
        </a:p>
        <a:p>
          <a:pPr algn="l"/>
          <a:r>
            <a:rPr kumimoji="1" lang="en-US"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　・かつおの袋詰め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・ネジの分解</a:t>
          </a:r>
          <a:endParaRPr kumimoji="1" lang="en-US" altLang="ja-JP" sz="1100" b="1">
            <a:solidFill>
              <a:schemeClr val="tx1"/>
            </a:solidFill>
            <a:effectLst/>
            <a:latin typeface="+mn-lt"/>
            <a:ea typeface="+mn-ea"/>
            <a:cs typeface="+mn-cs"/>
          </a:endParaRPr>
        </a:p>
        <a:p>
          <a:pPr lvl="0" algn="l"/>
          <a:r>
            <a:rPr kumimoji="1" lang="ja-JP" altLang="en-US" sz="1100" b="1">
              <a:solidFill>
                <a:schemeClr val="tx1"/>
              </a:solidFill>
              <a:effectLst/>
              <a:latin typeface="+mn-lt"/>
              <a:ea typeface="+mn-ea"/>
              <a:cs typeface="+mn-cs"/>
            </a:rPr>
            <a:t>　　・琥珀糖の袋詰め</a:t>
          </a:r>
          <a:r>
            <a:rPr kumimoji="1" lang="ja-JP" altLang="ja-JP" sz="1100" b="1">
              <a:solidFill>
                <a:schemeClr val="tx1"/>
              </a:solidFill>
              <a:effectLst/>
              <a:latin typeface="+mn-lt"/>
              <a:ea typeface="+mn-ea"/>
              <a:cs typeface="+mn-cs"/>
            </a:rPr>
            <a:t>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en-US" altLang="ja-JP" sz="1100" b="1" baseline="0">
              <a:solidFill>
                <a:schemeClr val="tx1"/>
              </a:solidFill>
              <a:effectLst/>
              <a:latin typeface="+mn-lt"/>
              <a:ea typeface="+mn-ea"/>
              <a:cs typeface="+mn-cs"/>
            </a:rPr>
            <a:t>  </a:t>
          </a:r>
          <a:r>
            <a:rPr kumimoji="1" lang="en-US" altLang="ja-JP" sz="1100" b="1">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・アマゾン　本入力</a:t>
          </a:r>
          <a:r>
            <a:rPr kumimoji="1" lang="ja-JP" altLang="en-US" sz="1100" b="1">
              <a:solidFill>
                <a:schemeClr val="tx1"/>
              </a:solidFill>
              <a:effectLst/>
              <a:latin typeface="+mn-lt"/>
              <a:ea typeface="+mn-ea"/>
              <a:cs typeface="+mn-cs"/>
            </a:rPr>
            <a:t>　他</a:t>
          </a:r>
          <a:r>
            <a:rPr lang="ja-JP" altLang="ja-JP" sz="1100" b="1">
              <a:solidFill>
                <a:schemeClr val="tx1"/>
              </a:solidFill>
              <a:effectLst/>
              <a:latin typeface="+mn-lt"/>
              <a:ea typeface="+mn-ea"/>
              <a:cs typeface="+mn-cs"/>
            </a:rPr>
            <a:t>　</a:t>
          </a:r>
          <a:r>
            <a:rPr lang="ja-JP" altLang="ja-JP" sz="1100" b="0">
              <a:solidFill>
                <a:schemeClr val="lt1"/>
              </a:solidFill>
              <a:effectLst/>
              <a:latin typeface="+mn-lt"/>
              <a:ea typeface="+mn-ea"/>
              <a:cs typeface="+mn-cs"/>
            </a:rPr>
            <a:t>　</a:t>
          </a:r>
          <a:r>
            <a:rPr kumimoji="1" lang="ja-JP" altLang="en-US" sz="1100" b="0">
              <a:solidFill>
                <a:schemeClr val="lt1"/>
              </a:solidFill>
              <a:effectLst/>
              <a:latin typeface="+mn-lt"/>
              <a:ea typeface="+mn-ea"/>
              <a:cs typeface="+mn-cs"/>
            </a:rPr>
            <a:t>　　　</a:t>
          </a:r>
          <a:endParaRPr kumimoji="1" lang="en-US" altLang="ja-JP" sz="1600" b="0">
            <a:solidFill>
              <a:sysClr val="windowText" lastClr="000000"/>
            </a:solidFill>
            <a:latin typeface="+mj-ea"/>
            <a:ea typeface="+mj-ea"/>
          </a:endParaRPr>
        </a:p>
      </xdr:txBody>
    </xdr:sp>
    <xdr:clientData/>
  </xdr:twoCellAnchor>
  <xdr:twoCellAnchor>
    <xdr:from>
      <xdr:col>0</xdr:col>
      <xdr:colOff>0</xdr:colOff>
      <xdr:row>7</xdr:row>
      <xdr:rowOff>161363</xdr:rowOff>
    </xdr:from>
    <xdr:to>
      <xdr:col>26</xdr:col>
      <xdr:colOff>55418</xdr:colOff>
      <xdr:row>19</xdr:row>
      <xdr:rowOff>26893</xdr:rowOff>
    </xdr:to>
    <xdr:sp macro="" textlink="">
      <xdr:nvSpPr>
        <xdr:cNvPr id="7" name="角丸四角形 3">
          <a:extLst>
            <a:ext uri="{FF2B5EF4-FFF2-40B4-BE49-F238E27FC236}">
              <a16:creationId xmlns:a16="http://schemas.microsoft.com/office/drawing/2014/main" id="{8F031EC6-A831-4CCD-8ADF-F3CAAFC79291}"/>
            </a:ext>
          </a:extLst>
        </xdr:cNvPr>
        <xdr:cNvSpPr/>
      </xdr:nvSpPr>
      <xdr:spPr>
        <a:xfrm>
          <a:off x="0" y="1475813"/>
          <a:ext cx="9682018" cy="2888130"/>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昼間は随分と暖かくなってきました。コロナにもインフルにも負けず、明るい皆様に毎日元気をもらっております。</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お騒がせ致しましたが、２月でクラウドファンディングも終わりました。皆様の温かいご支援でたくさんのご寄付を頂きました。３月～お礼のお手紙やリターン（お礼の品）をお返しする予定です。開かずの間の改修工事もそろそろ始めます。しばらくは音がうるさいかもしれませんが、ご協力よろしくお願いいたします。そこ場で琥珀糖やジャムなどを袋詰めをする予定です。楽しみにしてください。</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5</xdr:col>
      <xdr:colOff>140866</xdr:colOff>
      <xdr:row>38</xdr:row>
      <xdr:rowOff>107577</xdr:rowOff>
    </xdr:from>
    <xdr:to>
      <xdr:col>7</xdr:col>
      <xdr:colOff>99425</xdr:colOff>
      <xdr:row>46</xdr:row>
      <xdr:rowOff>89647</xdr:rowOff>
    </xdr:to>
    <xdr:pic>
      <xdr:nvPicPr>
        <xdr:cNvPr id="8" name="図 7">
          <a:extLst>
            <a:ext uri="{FF2B5EF4-FFF2-40B4-BE49-F238E27FC236}">
              <a16:creationId xmlns:a16="http://schemas.microsoft.com/office/drawing/2014/main" id="{C4C2988D-50FE-47F9-9361-1CF69F8A7EA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71416" y="9270627"/>
          <a:ext cx="1342859" cy="1277470"/>
        </a:xfrm>
        <a:prstGeom prst="rect">
          <a:avLst/>
        </a:prstGeom>
      </xdr:spPr>
    </xdr:pic>
    <xdr:clientData/>
  </xdr:twoCellAnchor>
  <xdr:twoCellAnchor editAs="oneCell">
    <xdr:from>
      <xdr:col>7</xdr:col>
      <xdr:colOff>332956</xdr:colOff>
      <xdr:row>38</xdr:row>
      <xdr:rowOff>92363</xdr:rowOff>
    </xdr:from>
    <xdr:to>
      <xdr:col>9</xdr:col>
      <xdr:colOff>282914</xdr:colOff>
      <xdr:row>47</xdr:row>
      <xdr:rowOff>43464</xdr:rowOff>
    </xdr:to>
    <xdr:pic>
      <xdr:nvPicPr>
        <xdr:cNvPr id="9" name="図 8">
          <a:extLst>
            <a:ext uri="{FF2B5EF4-FFF2-40B4-BE49-F238E27FC236}">
              <a16:creationId xmlns:a16="http://schemas.microsoft.com/office/drawing/2014/main" id="{EF2174D9-D644-417D-9A45-A8109C5C18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47806" y="9255413"/>
          <a:ext cx="1334258" cy="1360801"/>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10" name="テキスト ボックス 9">
          <a:extLst>
            <a:ext uri="{FF2B5EF4-FFF2-40B4-BE49-F238E27FC236}">
              <a16:creationId xmlns:a16="http://schemas.microsoft.com/office/drawing/2014/main" id="{365E81AB-0ED6-4CF4-8E66-693F46D65FF8}"/>
            </a:ext>
          </a:extLst>
        </xdr:cNvPr>
        <xdr:cNvSpPr txBox="1"/>
      </xdr:nvSpPr>
      <xdr:spPr>
        <a:xfrm>
          <a:off x="3265022" y="89041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424979</xdr:colOff>
      <xdr:row>36</xdr:row>
      <xdr:rowOff>243944</xdr:rowOff>
    </xdr:from>
    <xdr:to>
      <xdr:col>9</xdr:col>
      <xdr:colOff>126999</xdr:colOff>
      <xdr:row>38</xdr:row>
      <xdr:rowOff>229001</xdr:rowOff>
    </xdr:to>
    <xdr:sp macro="" textlink="">
      <xdr:nvSpPr>
        <xdr:cNvPr id="11" name="テキスト ボックス 10">
          <a:extLst>
            <a:ext uri="{FF2B5EF4-FFF2-40B4-BE49-F238E27FC236}">
              <a16:creationId xmlns:a16="http://schemas.microsoft.com/office/drawing/2014/main" id="{685B257C-6CC4-4DC2-B56A-D6A44097FD7A}"/>
            </a:ext>
          </a:extLst>
        </xdr:cNvPr>
        <xdr:cNvSpPr txBox="1"/>
      </xdr:nvSpPr>
      <xdr:spPr>
        <a:xfrm>
          <a:off x="4939829" y="8898994"/>
          <a:ext cx="1086320"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editAs="oneCell">
    <xdr:from>
      <xdr:col>5</xdr:col>
      <xdr:colOff>995082</xdr:colOff>
      <xdr:row>57</xdr:row>
      <xdr:rowOff>224117</xdr:rowOff>
    </xdr:from>
    <xdr:to>
      <xdr:col>7</xdr:col>
      <xdr:colOff>210110</xdr:colOff>
      <xdr:row>60</xdr:row>
      <xdr:rowOff>195542</xdr:rowOff>
    </xdr:to>
    <xdr:pic>
      <xdr:nvPicPr>
        <xdr:cNvPr id="12" name="図 11">
          <a:extLst>
            <a:ext uri="{FF2B5EF4-FFF2-40B4-BE49-F238E27FC236}">
              <a16:creationId xmlns:a16="http://schemas.microsoft.com/office/drawing/2014/main" id="{B14A44EE-CDB3-4BDE-A04F-27BE599EF2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5632" y="12835217"/>
          <a:ext cx="599328" cy="625475"/>
        </a:xfrm>
        <a:prstGeom prst="rect">
          <a:avLst/>
        </a:prstGeom>
      </xdr:spPr>
    </xdr:pic>
    <xdr:clientData/>
  </xdr:twoCellAnchor>
  <xdr:twoCellAnchor editAs="oneCell">
    <xdr:from>
      <xdr:col>7</xdr:col>
      <xdr:colOff>35860</xdr:colOff>
      <xdr:row>18</xdr:row>
      <xdr:rowOff>179294</xdr:rowOff>
    </xdr:from>
    <xdr:to>
      <xdr:col>26</xdr:col>
      <xdr:colOff>8966</xdr:colOff>
      <xdr:row>29</xdr:row>
      <xdr:rowOff>98611</xdr:rowOff>
    </xdr:to>
    <xdr:pic>
      <xdr:nvPicPr>
        <xdr:cNvPr id="13" name="図 12">
          <a:extLst>
            <a:ext uri="{FF2B5EF4-FFF2-40B4-BE49-F238E27FC236}">
              <a16:creationId xmlns:a16="http://schemas.microsoft.com/office/drawing/2014/main" id="{C0EDDF08-D87B-4BA5-BA95-27E86893134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0710" y="4262344"/>
          <a:ext cx="5084856" cy="27133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242455</xdr:rowOff>
    </xdr:from>
    <xdr:to>
      <xdr:col>28</xdr:col>
      <xdr:colOff>11546</xdr:colOff>
      <xdr:row>37</xdr:row>
      <xdr:rowOff>219364</xdr:rowOff>
    </xdr:to>
    <xdr:sp macro="" textlink="">
      <xdr:nvSpPr>
        <xdr:cNvPr id="5" name="角丸四角形 4">
          <a:extLst>
            <a:ext uri="{FF2B5EF4-FFF2-40B4-BE49-F238E27FC236}">
              <a16:creationId xmlns:a16="http://schemas.microsoft.com/office/drawing/2014/main" id="{5BFD2B24-4E7C-4E3F-9129-710878914AA9}"/>
            </a:ext>
          </a:extLst>
        </xdr:cNvPr>
        <xdr:cNvSpPr/>
      </xdr:nvSpPr>
      <xdr:spPr>
        <a:xfrm>
          <a:off x="0" y="7585364"/>
          <a:ext cx="10587182" cy="1500909"/>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ysClr val="windowText" lastClr="00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ysClr val="windowText" lastClr="00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ysClr val="windowText" lastClr="00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ysClr val="windowText" lastClr="00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ysClr val="windowText" lastClr="00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ysClr val="windowText" lastClr="00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ysClr val="windowText" lastClr="00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ysClr val="windowText" lastClr="00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800" b="1">
              <a:solidFill>
                <a:sysClr val="windowText" lastClr="000000"/>
              </a:solidFill>
              <a:effectLst/>
              <a:latin typeface="HGP明朝B" panose="02020800000000000000" pitchFamily="18" charset="-128"/>
              <a:ea typeface="HGP明朝B" panose="02020800000000000000" pitchFamily="18" charset="-128"/>
              <a:cs typeface="+mn-cs"/>
            </a:rPr>
            <a:t>・６月２１日は出勤日です。</a:t>
          </a:r>
          <a:endParaRPr kumimoji="1" lang="en-US" altLang="ja-JP" sz="1800" b="1">
            <a:solidFill>
              <a:sysClr val="windowText" lastClr="000000"/>
            </a:solidFill>
            <a:effectLst/>
            <a:latin typeface="HGP明朝B" panose="02020800000000000000" pitchFamily="18" charset="-128"/>
            <a:ea typeface="HGP明朝B" panose="02020800000000000000" pitchFamily="18" charset="-128"/>
            <a:cs typeface="+mn-cs"/>
          </a:endParaRPr>
        </a:p>
        <a:p>
          <a:pPr algn="l">
            <a:lnSpc>
              <a:spcPts val="2000"/>
            </a:lnSpc>
          </a:pPr>
          <a:r>
            <a:rPr kumimoji="1" lang="ja-JP" altLang="en-US" sz="1800" b="1" baseline="0">
              <a:solidFill>
                <a:sysClr val="windowText" lastClr="000000"/>
              </a:solidFill>
              <a:latin typeface="HGP明朝B" panose="02020800000000000000" pitchFamily="18" charset="-128"/>
              <a:ea typeface="HGP明朝B" panose="02020800000000000000" pitchFamily="18" charset="-128"/>
            </a:rPr>
            <a:t>・</a:t>
          </a:r>
          <a:r>
            <a:rPr kumimoji="1" lang="en-US" altLang="ja-JP" sz="1800" b="1" baseline="0">
              <a:solidFill>
                <a:sysClr val="windowText" lastClr="000000"/>
              </a:solidFill>
              <a:latin typeface="HGP明朝B" panose="02020800000000000000" pitchFamily="18" charset="-128"/>
              <a:ea typeface="HGP明朝B" panose="02020800000000000000" pitchFamily="18" charset="-128"/>
            </a:rPr>
            <a:t>6</a:t>
          </a:r>
          <a:r>
            <a:rPr kumimoji="1" lang="ja-JP" altLang="en-US" sz="1800" b="1" baseline="0">
              <a:solidFill>
                <a:sysClr val="windowText" lastClr="000000"/>
              </a:solidFill>
              <a:latin typeface="HGP明朝B" panose="02020800000000000000" pitchFamily="18" charset="-128"/>
              <a:ea typeface="HGP明朝B" panose="02020800000000000000" pitchFamily="18" charset="-128"/>
            </a:rPr>
            <a:t>月どこかで防災訓練を計画しています。</a:t>
          </a:r>
          <a:endParaRPr kumimoji="1" lang="en-US" altLang="ja-JP" sz="1800" b="1" baseline="0">
            <a:solidFill>
              <a:sysClr val="windowText" lastClr="000000"/>
            </a:solidFill>
            <a:latin typeface="HGP明朝B" panose="02020800000000000000" pitchFamily="18" charset="-128"/>
            <a:ea typeface="HGP明朝B" panose="02020800000000000000" pitchFamily="18" charset="-128"/>
          </a:endParaRPr>
        </a:p>
        <a:p>
          <a:pPr algn="l">
            <a:lnSpc>
              <a:spcPts val="2000"/>
            </a:lnSpc>
          </a:pPr>
          <a:r>
            <a:rPr kumimoji="1" lang="ja-JP" altLang="en-US" sz="1600" b="0" baseline="0">
              <a:solidFill>
                <a:sysClr val="windowText" lastClr="000000"/>
              </a:solidFill>
              <a:latin typeface="+mj-ea"/>
              <a:ea typeface="+mj-ea"/>
            </a:rPr>
            <a:t>　　 </a:t>
          </a:r>
          <a:endParaRPr kumimoji="1" lang="en-US" altLang="ja-JP" sz="1000" b="1">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18</xdr:row>
      <xdr:rowOff>74163</xdr:rowOff>
    </xdr:from>
    <xdr:to>
      <xdr:col>28</xdr:col>
      <xdr:colOff>34636</xdr:colOff>
      <xdr:row>31</xdr:row>
      <xdr:rowOff>242455</xdr:rowOff>
    </xdr:to>
    <xdr:sp macro="" textlink="">
      <xdr:nvSpPr>
        <xdr:cNvPr id="6" name="角丸四角形 10">
          <a:extLst>
            <a:ext uri="{FF2B5EF4-FFF2-40B4-BE49-F238E27FC236}">
              <a16:creationId xmlns:a16="http://schemas.microsoft.com/office/drawing/2014/main" id="{BA9C9BF6-E9F4-40E0-95C0-850935824E21}"/>
            </a:ext>
          </a:extLst>
        </xdr:cNvPr>
        <xdr:cNvSpPr/>
      </xdr:nvSpPr>
      <xdr:spPr>
        <a:xfrm>
          <a:off x="0" y="4115072"/>
          <a:ext cx="10610272" cy="3470292"/>
        </a:xfrm>
        <a:prstGeom prst="roundRect">
          <a:avLst>
            <a:gd name="adj" fmla="val 9225"/>
          </a:avLst>
        </a:prstGeom>
        <a:solidFill>
          <a:srgbClr val="66FFFF">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5</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400" b="1">
              <a:solidFill>
                <a:sysClr val="windowText" lastClr="000000"/>
              </a:solidFill>
              <a:latin typeface="HGSｺﾞｼｯｸE" panose="020B0900000000000000" pitchFamily="50" charset="-128"/>
              <a:ea typeface="HGSｺﾞｼｯｸE" panose="020B0900000000000000" pitchFamily="50" charset="-128"/>
            </a:rPr>
            <a:t>   </a:t>
          </a:r>
          <a:r>
            <a:rPr kumimoji="1" lang="ja-JP" altLang="en-US" sz="1400" b="1">
              <a:solidFill>
                <a:sysClr val="windowText" lastClr="000000"/>
              </a:solidFill>
              <a:latin typeface="HGSｺﾞｼｯｸE" panose="020B0900000000000000" pitchFamily="50" charset="-128"/>
              <a:ea typeface="HGSｺﾞｼｯｸE" panose="020B0900000000000000" pitchFamily="50" charset="-128"/>
            </a:rPr>
            <a:t>🌻</a:t>
          </a:r>
          <a:r>
            <a:rPr kumimoji="1" lang="ja-JP" altLang="en-US" sz="1600" b="1">
              <a:solidFill>
                <a:sysClr val="windowText" lastClr="000000"/>
              </a:solidFill>
              <a:latin typeface="ＭＳ 明朝" panose="02020609040205080304" pitchFamily="17" charset="-128"/>
              <a:ea typeface="ＭＳ 明朝" panose="02020609040205080304" pitchFamily="17" charset="-128"/>
            </a:rPr>
            <a:t>事業所内作業　　　　　　　　</a:t>
          </a:r>
          <a:endParaRPr kumimoji="1" lang="en-US" altLang="ja-JP" sz="1600" b="1">
            <a:solidFill>
              <a:sysClr val="windowText" lastClr="000000"/>
            </a:solidFill>
            <a:latin typeface="ＭＳ 明朝" panose="02020609040205080304" pitchFamily="17" charset="-128"/>
            <a:ea typeface="ＭＳ 明朝" panose="02020609040205080304" pitchFamily="17" charset="-128"/>
          </a:endParaRPr>
        </a:p>
        <a:p>
          <a:pPr algn="l"/>
          <a:r>
            <a:rPr kumimoji="1" lang="ja-JP" altLang="ja-JP" sz="1600" b="1">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600" b="1" baseline="0">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600" b="1">
              <a:solidFill>
                <a:schemeClr val="tx1"/>
              </a:solidFill>
              <a:effectLst/>
              <a:latin typeface="ＭＳ 明朝" panose="02020609040205080304" pitchFamily="17" charset="-128"/>
              <a:ea typeface="ＭＳ 明朝" panose="02020609040205080304" pitchFamily="17" charset="-128"/>
              <a:cs typeface="+mn-cs"/>
            </a:rPr>
            <a:t>・</a:t>
          </a:r>
          <a:r>
            <a:rPr kumimoji="1" lang="ja-JP" altLang="en-US" sz="1600" b="1">
              <a:solidFill>
                <a:schemeClr val="tx1"/>
              </a:solidFill>
              <a:effectLst/>
              <a:latin typeface="ＭＳ 明朝" panose="02020609040205080304" pitchFamily="17" charset="-128"/>
              <a:ea typeface="ＭＳ 明朝" panose="02020609040205080304" pitchFamily="17" charset="-128"/>
              <a:cs typeface="+mn-cs"/>
            </a:rPr>
            <a:t>こての箱入れ</a:t>
          </a:r>
          <a:endParaRPr kumimoji="1" lang="en-US" altLang="ja-JP" sz="1600" b="1">
            <a:solidFill>
              <a:schemeClr val="tx1"/>
            </a:solidFill>
            <a:effectLst/>
            <a:latin typeface="ＭＳ 明朝" panose="02020609040205080304" pitchFamily="17" charset="-128"/>
            <a:ea typeface="ＭＳ 明朝" panose="02020609040205080304" pitchFamily="17" charset="-128"/>
            <a:cs typeface="+mn-cs"/>
          </a:endParaRPr>
        </a:p>
        <a:p>
          <a:pPr lvl="0" algn="l"/>
          <a:r>
            <a:rPr kumimoji="1" lang="ja-JP" altLang="en-US" sz="1600" b="1">
              <a:solidFill>
                <a:schemeClr val="tx1"/>
              </a:solidFill>
              <a:effectLst/>
              <a:latin typeface="ＭＳ 明朝" panose="02020609040205080304" pitchFamily="17" charset="-128"/>
              <a:ea typeface="ＭＳ 明朝" panose="02020609040205080304" pitchFamily="17" charset="-128"/>
              <a:cs typeface="+mn-cs"/>
            </a:rPr>
            <a:t>　　・琥珀糖の袋詰め</a:t>
          </a:r>
          <a:r>
            <a:rPr kumimoji="1" lang="ja-JP" altLang="ja-JP" sz="1600" b="1">
              <a:solidFill>
                <a:schemeClr val="tx1"/>
              </a:solidFill>
              <a:effectLst/>
              <a:latin typeface="ＭＳ 明朝" panose="02020609040205080304" pitchFamily="17" charset="-128"/>
              <a:ea typeface="ＭＳ 明朝" panose="02020609040205080304" pitchFamily="17" charset="-128"/>
              <a:cs typeface="+mn-cs"/>
            </a:rPr>
            <a:t>　　　</a:t>
          </a:r>
          <a:endParaRPr lang="ja-JP" altLang="ja-JP" sz="1600" b="1">
            <a:solidFill>
              <a:schemeClr val="tx1"/>
            </a:solidFill>
            <a:effectLst/>
            <a:latin typeface="ＭＳ 明朝" panose="02020609040205080304" pitchFamily="17" charset="-128"/>
            <a:ea typeface="ＭＳ 明朝" panose="02020609040205080304" pitchFamily="17" charset="-128"/>
          </a:endParaRPr>
        </a:p>
        <a:p>
          <a:pPr algn="l"/>
          <a:r>
            <a:rPr kumimoji="1" lang="ja-JP" altLang="ja-JP" sz="1600" b="1">
              <a:solidFill>
                <a:schemeClr val="tx1"/>
              </a:solidFill>
              <a:effectLst/>
              <a:latin typeface="ＭＳ 明朝" panose="02020609040205080304" pitchFamily="17" charset="-128"/>
              <a:ea typeface="ＭＳ 明朝" panose="02020609040205080304" pitchFamily="17" charset="-128"/>
              <a:cs typeface="+mn-cs"/>
            </a:rPr>
            <a:t>　</a:t>
          </a:r>
          <a:r>
            <a:rPr kumimoji="1" lang="en-US" altLang="ja-JP" sz="1600" b="1" baseline="0">
              <a:solidFill>
                <a:schemeClr val="tx1"/>
              </a:solidFill>
              <a:effectLst/>
              <a:latin typeface="ＭＳ 明朝" panose="02020609040205080304" pitchFamily="17" charset="-128"/>
              <a:ea typeface="ＭＳ 明朝" panose="02020609040205080304" pitchFamily="17" charset="-128"/>
              <a:cs typeface="+mn-cs"/>
            </a:rPr>
            <a:t>  </a:t>
          </a:r>
          <a:r>
            <a:rPr kumimoji="1" lang="en-US" altLang="ja-JP" sz="1600" b="1">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600" b="1">
              <a:solidFill>
                <a:schemeClr val="tx1"/>
              </a:solidFill>
              <a:effectLst/>
              <a:latin typeface="ＭＳ 明朝" panose="02020609040205080304" pitchFamily="17" charset="-128"/>
              <a:ea typeface="ＭＳ 明朝" panose="02020609040205080304" pitchFamily="17" charset="-128"/>
              <a:cs typeface="+mn-cs"/>
            </a:rPr>
            <a:t>・アマゾン　本入力</a:t>
          </a:r>
          <a:r>
            <a:rPr kumimoji="1" lang="ja-JP" altLang="en-US" sz="1600" b="1">
              <a:solidFill>
                <a:schemeClr val="tx1"/>
              </a:solidFill>
              <a:effectLst/>
              <a:latin typeface="ＭＳ 明朝" panose="02020609040205080304" pitchFamily="17" charset="-128"/>
              <a:ea typeface="ＭＳ 明朝" panose="02020609040205080304" pitchFamily="17" charset="-128"/>
              <a:cs typeface="+mn-cs"/>
            </a:rPr>
            <a:t>　他</a:t>
          </a:r>
          <a:r>
            <a:rPr lang="ja-JP" altLang="ja-JP" sz="1600" b="1">
              <a:solidFill>
                <a:schemeClr val="tx1"/>
              </a:solidFill>
              <a:effectLst/>
              <a:latin typeface="ＭＳ 明朝" panose="02020609040205080304" pitchFamily="17" charset="-128"/>
              <a:ea typeface="ＭＳ 明朝" panose="02020609040205080304" pitchFamily="17" charset="-128"/>
              <a:cs typeface="+mn-cs"/>
            </a:rPr>
            <a:t>　</a:t>
          </a:r>
          <a:endParaRPr lang="en-US" altLang="ja-JP" sz="1600" b="1">
            <a:solidFill>
              <a:schemeClr val="tx1"/>
            </a:solidFill>
            <a:effectLst/>
            <a:latin typeface="ＭＳ 明朝" panose="02020609040205080304" pitchFamily="17" charset="-128"/>
            <a:ea typeface="ＭＳ 明朝" panose="02020609040205080304" pitchFamily="17" charset="-128"/>
            <a:cs typeface="+mn-cs"/>
          </a:endParaRPr>
        </a:p>
        <a:p>
          <a:pPr algn="l"/>
          <a:r>
            <a:rPr kumimoji="1" lang="ja-JP" altLang="en-US" sz="1600" b="1">
              <a:solidFill>
                <a:schemeClr val="lt1"/>
              </a:solidFill>
              <a:effectLst/>
              <a:latin typeface="ＭＳ 明朝" panose="02020609040205080304" pitchFamily="17" charset="-128"/>
              <a:ea typeface="ＭＳ 明朝" panose="02020609040205080304" pitchFamily="17" charset="-128"/>
              <a:cs typeface="+mn-cs"/>
            </a:rPr>
            <a:t>　</a:t>
          </a:r>
          <a:r>
            <a:rPr kumimoji="1" lang="ja-JP" altLang="ja-JP" sz="1600" b="1">
              <a:solidFill>
                <a:schemeClr val="lt1"/>
              </a:solidFill>
              <a:effectLst/>
              <a:latin typeface="ＭＳ 明朝" panose="02020609040205080304" pitchFamily="17" charset="-128"/>
              <a:ea typeface="ＭＳ 明朝" panose="02020609040205080304" pitchFamily="17" charset="-128"/>
              <a:cs typeface="+mn-cs"/>
            </a:rPr>
            <a:t>🌻</a:t>
          </a:r>
          <a:r>
            <a:rPr kumimoji="1" lang="ja-JP" altLang="en-US" sz="1600" b="1">
              <a:solidFill>
                <a:sysClr val="windowText" lastClr="000000"/>
              </a:solidFill>
              <a:effectLst/>
              <a:latin typeface="ＭＳ 明朝" panose="02020609040205080304" pitchFamily="17" charset="-128"/>
              <a:ea typeface="ＭＳ 明朝" panose="02020609040205080304" pitchFamily="17" charset="-128"/>
              <a:cs typeface="+mn-cs"/>
            </a:rPr>
            <a:t>施設外作業</a:t>
          </a:r>
          <a:r>
            <a:rPr lang="ja-JP" altLang="ja-JP" sz="1600" b="1">
              <a:solidFill>
                <a:schemeClr val="lt1"/>
              </a:solidFill>
              <a:effectLst/>
              <a:latin typeface="ＭＳ 明朝" panose="02020609040205080304" pitchFamily="17" charset="-128"/>
              <a:ea typeface="ＭＳ 明朝" panose="02020609040205080304" pitchFamily="17" charset="-128"/>
              <a:cs typeface="+mn-cs"/>
            </a:rPr>
            <a:t>　</a:t>
          </a:r>
          <a:r>
            <a:rPr kumimoji="1" lang="ja-JP" altLang="en-US" sz="1600" b="1">
              <a:solidFill>
                <a:schemeClr val="lt1"/>
              </a:solidFill>
              <a:effectLst/>
              <a:latin typeface="ＭＳ 明朝" panose="02020609040205080304" pitchFamily="17" charset="-128"/>
              <a:ea typeface="ＭＳ 明朝" panose="02020609040205080304" pitchFamily="17" charset="-128"/>
              <a:cs typeface="+mn-cs"/>
            </a:rPr>
            <a:t>　</a:t>
          </a:r>
          <a:endParaRPr kumimoji="1" lang="en-US" altLang="ja-JP" sz="1600" b="1">
            <a:solidFill>
              <a:schemeClr val="lt1"/>
            </a:solidFill>
            <a:effectLst/>
            <a:latin typeface="ＭＳ 明朝" panose="02020609040205080304" pitchFamily="17" charset="-128"/>
            <a:ea typeface="ＭＳ 明朝" panose="02020609040205080304" pitchFamily="17" charset="-128"/>
            <a:cs typeface="+mn-cs"/>
          </a:endParaRPr>
        </a:p>
        <a:p>
          <a:pPr algn="l"/>
          <a:r>
            <a:rPr kumimoji="1" lang="ja-JP" altLang="en-US" sz="1600" b="1">
              <a:solidFill>
                <a:schemeClr val="lt1"/>
              </a:solidFill>
              <a:effectLst/>
              <a:latin typeface="ＭＳ 明朝" panose="02020609040205080304" pitchFamily="17" charset="-128"/>
              <a:ea typeface="ＭＳ 明朝" panose="02020609040205080304" pitchFamily="17" charset="-128"/>
              <a:cs typeface="+mn-cs"/>
            </a:rPr>
            <a:t>　</a:t>
          </a:r>
          <a:r>
            <a:rPr kumimoji="1" lang="ja-JP" altLang="en-US" sz="1600" b="1">
              <a:solidFill>
                <a:sysClr val="windowText" lastClr="000000"/>
              </a:solidFill>
              <a:effectLst/>
              <a:latin typeface="ＭＳ 明朝" panose="02020609040205080304" pitchFamily="17" charset="-128"/>
              <a:ea typeface="ＭＳ 明朝" panose="02020609040205080304" pitchFamily="17" charset="-128"/>
              <a:cs typeface="+mn-cs"/>
            </a:rPr>
            <a:t>　・お墓の掃除　草刈り</a:t>
          </a:r>
          <a:r>
            <a:rPr kumimoji="1" lang="ja-JP" altLang="en-US" sz="1400" b="0">
              <a:solidFill>
                <a:sysClr val="windowText" lastClr="000000"/>
              </a:solidFill>
              <a:effectLst/>
              <a:latin typeface="HGSｺﾞｼｯｸE" panose="020B0900000000000000" pitchFamily="50" charset="-128"/>
              <a:ea typeface="HGSｺﾞｼｯｸE" panose="020B0900000000000000" pitchFamily="50" charset="-128"/>
              <a:cs typeface="+mn-cs"/>
            </a:rPr>
            <a:t>　　</a:t>
          </a:r>
          <a:endParaRPr kumimoji="1" lang="en-US" altLang="ja-JP" sz="1400" b="0">
            <a:solidFill>
              <a:sysClr val="windowText" lastClr="000000"/>
            </a:solidFill>
            <a:latin typeface="HGSｺﾞｼｯｸE" panose="020B0900000000000000" pitchFamily="50" charset="-128"/>
            <a:ea typeface="HGSｺﾞｼｯｸE" panose="020B0900000000000000" pitchFamily="50" charset="-128"/>
          </a:endParaRPr>
        </a:p>
      </xdr:txBody>
    </xdr:sp>
    <xdr:clientData/>
  </xdr:twoCellAnchor>
  <xdr:twoCellAnchor>
    <xdr:from>
      <xdr:col>0</xdr:col>
      <xdr:colOff>0</xdr:colOff>
      <xdr:row>7</xdr:row>
      <xdr:rowOff>161363</xdr:rowOff>
    </xdr:from>
    <xdr:to>
      <xdr:col>28</xdr:col>
      <xdr:colOff>11546</xdr:colOff>
      <xdr:row>19</xdr:row>
      <xdr:rowOff>26893</xdr:rowOff>
    </xdr:to>
    <xdr:sp macro="" textlink="">
      <xdr:nvSpPr>
        <xdr:cNvPr id="7" name="角丸四角形 3">
          <a:extLst>
            <a:ext uri="{FF2B5EF4-FFF2-40B4-BE49-F238E27FC236}">
              <a16:creationId xmlns:a16="http://schemas.microsoft.com/office/drawing/2014/main" id="{6952EEFD-C4D7-44F6-A9CA-817016649AB4}"/>
            </a:ext>
          </a:extLst>
        </xdr:cNvPr>
        <xdr:cNvSpPr/>
      </xdr:nvSpPr>
      <xdr:spPr>
        <a:xfrm>
          <a:off x="0" y="1442908"/>
          <a:ext cx="10587182" cy="2878894"/>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1800" b="1">
              <a:solidFill>
                <a:sysClr val="windowText" lastClr="000000"/>
              </a:solidFill>
              <a:latin typeface="ＭＳ 明朝" panose="02020609040205080304" pitchFamily="17" charset="-128"/>
              <a:ea typeface="ＭＳ 明朝" panose="02020609040205080304" pitchFamily="17" charset="-128"/>
            </a:rPr>
            <a:t>６月に入り雨の多い季節になりますが、皆様元気にひまわりでお仕事や余暇活動を励んで下さり安心いたしております。４月に業務用乾燥機も入りお仕事の量も増えてきました。琥珀糖と乾燥しいたけ、ドライフルーツも手がけています。６月１４日（土）ふくやま手仕事市にひまわりも出店（学びの館ローズコム </a:t>
          </a:r>
          <a:r>
            <a:rPr kumimoji="1" lang="en-US" altLang="ja-JP" sz="1800" b="1">
              <a:solidFill>
                <a:sysClr val="windowText" lastClr="000000"/>
              </a:solidFill>
              <a:latin typeface="ＭＳ 明朝" panose="02020609040205080304" pitchFamily="17" charset="-128"/>
              <a:ea typeface="ＭＳ 明朝" panose="02020609040205080304" pitchFamily="17" charset="-128"/>
            </a:rPr>
            <a:t>10</a:t>
          </a:r>
          <a:r>
            <a:rPr kumimoji="1" lang="ja-JP" altLang="en-US" sz="1800" b="1">
              <a:solidFill>
                <a:sysClr val="windowText" lastClr="000000"/>
              </a:solidFill>
              <a:latin typeface="ＭＳ 明朝" panose="02020609040205080304" pitchFamily="17" charset="-128"/>
              <a:ea typeface="ＭＳ 明朝" panose="02020609040205080304" pitchFamily="17" charset="-128"/>
            </a:rPr>
            <a:t>時～</a:t>
          </a:r>
          <a:r>
            <a:rPr kumimoji="1" lang="en-US" altLang="ja-JP" sz="1800" b="1">
              <a:solidFill>
                <a:sysClr val="windowText" lastClr="000000"/>
              </a:solidFill>
              <a:latin typeface="ＭＳ 明朝" panose="02020609040205080304" pitchFamily="17" charset="-128"/>
              <a:ea typeface="ＭＳ 明朝" panose="02020609040205080304" pitchFamily="17" charset="-128"/>
            </a:rPr>
            <a:t>16</a:t>
          </a:r>
          <a:r>
            <a:rPr kumimoji="1" lang="ja-JP" altLang="en-US" sz="1800" b="1">
              <a:solidFill>
                <a:sysClr val="windowText" lastClr="000000"/>
              </a:solidFill>
              <a:latin typeface="ＭＳ 明朝" panose="02020609040205080304" pitchFamily="17" charset="-128"/>
              <a:ea typeface="ＭＳ 明朝" panose="02020609040205080304" pitchFamily="17" charset="-128"/>
            </a:rPr>
            <a:t>時）</a:t>
          </a:r>
          <a:r>
            <a:rPr kumimoji="1" lang="ja-JP" altLang="en-US" sz="1800" b="1">
              <a:solidFill>
                <a:sysClr val="windowText" lastClr="000000"/>
              </a:solidFill>
              <a:effectLst/>
              <a:latin typeface="ＭＳ 明朝" panose="02020609040205080304" pitchFamily="17" charset="-128"/>
              <a:ea typeface="ＭＳ 明朝" panose="02020609040205080304" pitchFamily="17" charset="-128"/>
              <a:cs typeface="+mn-cs"/>
            </a:rPr>
            <a:t>販売してまいります。収益アップを目指しています。お楽しみに！</a:t>
          </a:r>
          <a:endParaRPr lang="ja-JP" altLang="ja-JP" sz="1800" b="1">
            <a:solidFill>
              <a:sysClr val="windowText" lastClr="000000"/>
            </a:solidFill>
            <a:effectLst/>
            <a:latin typeface="ＭＳ 明朝" panose="02020609040205080304" pitchFamily="17" charset="-128"/>
            <a:ea typeface="ＭＳ 明朝" panose="02020609040205080304" pitchFamily="17" charset="-128"/>
          </a:endParaRPr>
        </a:p>
        <a:p>
          <a:pPr algn="l">
            <a:lnSpc>
              <a:spcPts val="2400"/>
            </a:lnSpc>
          </a:pPr>
          <a:r>
            <a:rPr kumimoji="1" lang="ja-JP" altLang="en-US" sz="1800" b="1">
              <a:solidFill>
                <a:sysClr val="windowText" lastClr="000000"/>
              </a:solidFill>
              <a:latin typeface="ＭＳ 明朝" panose="02020609040205080304" pitchFamily="17" charset="-128"/>
              <a:ea typeface="ＭＳ 明朝" panose="02020609040205080304" pitchFamily="17" charset="-128"/>
            </a:rPr>
            <a:t>梅雨の季節を楽しんで体調に気を付けてお過ごしください</a:t>
          </a:r>
          <a:endParaRPr kumimoji="1" lang="en-US" altLang="ja-JP" sz="1800" b="1">
            <a:solidFill>
              <a:sysClr val="windowText" lastClr="000000"/>
            </a:solidFill>
            <a:latin typeface="ＭＳ 明朝" panose="02020609040205080304" pitchFamily="17" charset="-128"/>
            <a:ea typeface="ＭＳ 明朝" panose="02020609040205080304" pitchFamily="17" charset="-128"/>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5</xdr:col>
      <xdr:colOff>140866</xdr:colOff>
      <xdr:row>38</xdr:row>
      <xdr:rowOff>107577</xdr:rowOff>
    </xdr:from>
    <xdr:to>
      <xdr:col>7</xdr:col>
      <xdr:colOff>99425</xdr:colOff>
      <xdr:row>46</xdr:row>
      <xdr:rowOff>89647</xdr:rowOff>
    </xdr:to>
    <xdr:pic>
      <xdr:nvPicPr>
        <xdr:cNvPr id="8" name="図 7">
          <a:extLst>
            <a:ext uri="{FF2B5EF4-FFF2-40B4-BE49-F238E27FC236}">
              <a16:creationId xmlns:a16="http://schemas.microsoft.com/office/drawing/2014/main" id="{659E54D5-C7F0-467E-8C5B-83CF7B5C08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71416" y="9270627"/>
          <a:ext cx="1342859" cy="1277470"/>
        </a:xfrm>
        <a:prstGeom prst="rect">
          <a:avLst/>
        </a:prstGeom>
      </xdr:spPr>
    </xdr:pic>
    <xdr:clientData/>
  </xdr:twoCellAnchor>
  <xdr:twoCellAnchor editAs="oneCell">
    <xdr:from>
      <xdr:col>7</xdr:col>
      <xdr:colOff>332956</xdr:colOff>
      <xdr:row>38</xdr:row>
      <xdr:rowOff>92363</xdr:rowOff>
    </xdr:from>
    <xdr:to>
      <xdr:col>9</xdr:col>
      <xdr:colOff>282914</xdr:colOff>
      <xdr:row>47</xdr:row>
      <xdr:rowOff>43464</xdr:rowOff>
    </xdr:to>
    <xdr:pic>
      <xdr:nvPicPr>
        <xdr:cNvPr id="9" name="図 8">
          <a:extLst>
            <a:ext uri="{FF2B5EF4-FFF2-40B4-BE49-F238E27FC236}">
              <a16:creationId xmlns:a16="http://schemas.microsoft.com/office/drawing/2014/main" id="{8817E549-E9F6-4FA3-8826-96F2094855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47806" y="9255413"/>
          <a:ext cx="1334258" cy="1360801"/>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10" name="テキスト ボックス 9">
          <a:extLst>
            <a:ext uri="{FF2B5EF4-FFF2-40B4-BE49-F238E27FC236}">
              <a16:creationId xmlns:a16="http://schemas.microsoft.com/office/drawing/2014/main" id="{F1E7CB61-0E7A-41D6-A828-37F8C690C31D}"/>
            </a:ext>
          </a:extLst>
        </xdr:cNvPr>
        <xdr:cNvSpPr txBox="1"/>
      </xdr:nvSpPr>
      <xdr:spPr>
        <a:xfrm>
          <a:off x="3265022" y="89041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424979</xdr:colOff>
      <xdr:row>36</xdr:row>
      <xdr:rowOff>243944</xdr:rowOff>
    </xdr:from>
    <xdr:to>
      <xdr:col>9</xdr:col>
      <xdr:colOff>126999</xdr:colOff>
      <xdr:row>38</xdr:row>
      <xdr:rowOff>229001</xdr:rowOff>
    </xdr:to>
    <xdr:sp macro="" textlink="">
      <xdr:nvSpPr>
        <xdr:cNvPr id="11" name="テキスト ボックス 10">
          <a:extLst>
            <a:ext uri="{FF2B5EF4-FFF2-40B4-BE49-F238E27FC236}">
              <a16:creationId xmlns:a16="http://schemas.microsoft.com/office/drawing/2014/main" id="{19B951D8-6371-404D-AB07-50C15F3EDD75}"/>
            </a:ext>
          </a:extLst>
        </xdr:cNvPr>
        <xdr:cNvSpPr txBox="1"/>
      </xdr:nvSpPr>
      <xdr:spPr>
        <a:xfrm>
          <a:off x="4939829" y="8898994"/>
          <a:ext cx="1086320"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editAs="oneCell">
    <xdr:from>
      <xdr:col>4</xdr:col>
      <xdr:colOff>150092</xdr:colOff>
      <xdr:row>20</xdr:row>
      <xdr:rowOff>80816</xdr:rowOff>
    </xdr:from>
    <xdr:to>
      <xdr:col>9</xdr:col>
      <xdr:colOff>854366</xdr:colOff>
      <xdr:row>31</xdr:row>
      <xdr:rowOff>230910</xdr:rowOff>
    </xdr:to>
    <xdr:pic>
      <xdr:nvPicPr>
        <xdr:cNvPr id="15" name="図 14">
          <a:extLst>
            <a:ext uri="{FF2B5EF4-FFF2-40B4-BE49-F238E27FC236}">
              <a16:creationId xmlns:a16="http://schemas.microsoft.com/office/drawing/2014/main" id="{64A99DB4-E804-78FF-FC88-1ED5DCC49A43}"/>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143000"/>
                  </a14:imgEffect>
                  <a14:imgEffect>
                    <a14:brightnessContrast bright="29000" contrast="-6000"/>
                  </a14:imgEffect>
                </a14:imgLayer>
              </a14:imgProps>
            </a:ext>
            <a:ext uri="{28A0092B-C50C-407E-A947-70E740481C1C}">
              <a14:useLocalDpi xmlns:a14="http://schemas.microsoft.com/office/drawing/2010/main" val="0"/>
            </a:ext>
          </a:extLst>
        </a:blip>
        <a:stretch>
          <a:fillRect/>
        </a:stretch>
      </xdr:blipFill>
      <xdr:spPr>
        <a:xfrm>
          <a:off x="2921001" y="4629725"/>
          <a:ext cx="3833092" cy="2944094"/>
        </a:xfrm>
        <a:prstGeom prst="rect">
          <a:avLst/>
        </a:prstGeom>
      </xdr:spPr>
    </xdr:pic>
    <xdr:clientData/>
  </xdr:twoCellAnchor>
  <xdr:twoCellAnchor editAs="oneCell">
    <xdr:from>
      <xdr:col>9</xdr:col>
      <xdr:colOff>958273</xdr:colOff>
      <xdr:row>19</xdr:row>
      <xdr:rowOff>23091</xdr:rowOff>
    </xdr:from>
    <xdr:to>
      <xdr:col>28</xdr:col>
      <xdr:colOff>1</xdr:colOff>
      <xdr:row>32</xdr:row>
      <xdr:rowOff>34637</xdr:rowOff>
    </xdr:to>
    <xdr:pic>
      <xdr:nvPicPr>
        <xdr:cNvPr id="19" name="図 18">
          <a:extLst>
            <a:ext uri="{FF2B5EF4-FFF2-40B4-BE49-F238E27FC236}">
              <a16:creationId xmlns:a16="http://schemas.microsoft.com/office/drawing/2014/main" id="{C17C407C-29ED-1EEC-6A45-6EAC5AE6A957}"/>
            </a:ext>
          </a:extLst>
        </xdr:cNvPr>
        <xdr:cNvPicPr>
          <a:picLocks noChangeAspect="1"/>
        </xdr:cNvPicPr>
      </xdr:nvPicPr>
      <xdr:blipFill>
        <a:blip xmlns:r="http://schemas.openxmlformats.org/officeDocument/2006/relationships" r:embed="rId5">
          <a:alphaModFix amt="71000"/>
          <a:extLst>
            <a:ext uri="{BEBA8EAE-BF5A-486C-A8C5-ECC9F3942E4B}">
              <a14:imgProps xmlns:a14="http://schemas.microsoft.com/office/drawing/2010/main">
                <a14:imgLayer r:embed="rId6">
                  <a14:imgEffect>
                    <a14:sharpenSoften amount="46000"/>
                  </a14:imgEffect>
                  <a14:imgEffect>
                    <a14:colorTemperature colorTemp="5696"/>
                  </a14:imgEffect>
                  <a14:imgEffect>
                    <a14:saturation sat="213000"/>
                  </a14:imgEffect>
                  <a14:imgEffect>
                    <a14:brightnessContrast bright="8000" contrast="-2000"/>
                  </a14:imgEffect>
                </a14:imgLayer>
              </a14:imgProps>
            </a:ext>
            <a:ext uri="{28A0092B-C50C-407E-A947-70E740481C1C}">
              <a14:useLocalDpi xmlns:a14="http://schemas.microsoft.com/office/drawing/2010/main" val="0"/>
            </a:ext>
          </a:extLst>
        </a:blip>
        <a:stretch>
          <a:fillRect/>
        </a:stretch>
      </xdr:blipFill>
      <xdr:spPr>
        <a:xfrm>
          <a:off x="6858000" y="4318000"/>
          <a:ext cx="3717637" cy="3313546"/>
        </a:xfrm>
        <a:prstGeom prst="rect">
          <a:avLst/>
        </a:prstGeom>
      </xdr:spPr>
    </xdr:pic>
    <xdr:clientData/>
  </xdr:twoCellAnchor>
  <xdr:twoCellAnchor>
    <xdr:from>
      <xdr:col>4</xdr:col>
      <xdr:colOff>103910</xdr:colOff>
      <xdr:row>18</xdr:row>
      <xdr:rowOff>242455</xdr:rowOff>
    </xdr:from>
    <xdr:to>
      <xdr:col>9</xdr:col>
      <xdr:colOff>831274</xdr:colOff>
      <xdr:row>20</xdr:row>
      <xdr:rowOff>69273</xdr:rowOff>
    </xdr:to>
    <xdr:sp macro="" textlink="">
      <xdr:nvSpPr>
        <xdr:cNvPr id="20" name="正方形/長方形 19">
          <a:extLst>
            <a:ext uri="{FF2B5EF4-FFF2-40B4-BE49-F238E27FC236}">
              <a16:creationId xmlns:a16="http://schemas.microsoft.com/office/drawing/2014/main" id="{9AB5BA61-FC57-BEB8-ACD0-FE327A1A6E01}"/>
            </a:ext>
          </a:extLst>
        </xdr:cNvPr>
        <xdr:cNvSpPr/>
      </xdr:nvSpPr>
      <xdr:spPr>
        <a:xfrm>
          <a:off x="2874819" y="4283364"/>
          <a:ext cx="3856182" cy="3348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新しい作業場に大きいサイズの乾燥機が入りました。</a:t>
          </a:r>
        </a:p>
      </xdr:txBody>
    </xdr:sp>
    <xdr:clientData/>
  </xdr:twoCellAnchor>
  <xdr:twoCellAnchor>
    <xdr:from>
      <xdr:col>9</xdr:col>
      <xdr:colOff>1004455</xdr:colOff>
      <xdr:row>19</xdr:row>
      <xdr:rowOff>34635</xdr:rowOff>
    </xdr:from>
    <xdr:to>
      <xdr:col>28</xdr:col>
      <xdr:colOff>11545</xdr:colOff>
      <xdr:row>20</xdr:row>
      <xdr:rowOff>80818</xdr:rowOff>
    </xdr:to>
    <xdr:sp macro="" textlink="">
      <xdr:nvSpPr>
        <xdr:cNvPr id="23" name="正方形/長方形 22">
          <a:extLst>
            <a:ext uri="{FF2B5EF4-FFF2-40B4-BE49-F238E27FC236}">
              <a16:creationId xmlns:a16="http://schemas.microsoft.com/office/drawing/2014/main" id="{5C5EEEBF-161A-CDCE-0838-00B82D6CDD58}"/>
            </a:ext>
          </a:extLst>
        </xdr:cNvPr>
        <xdr:cNvSpPr/>
      </xdr:nvSpPr>
      <xdr:spPr>
        <a:xfrm>
          <a:off x="6904182" y="4329544"/>
          <a:ext cx="3682999" cy="30018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みろくの里のレジ前で琥珀糖。ジャムを販売してます。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107950</xdr:colOff>
      <xdr:row>29</xdr:row>
      <xdr:rowOff>157370</xdr:rowOff>
    </xdr:from>
    <xdr:to>
      <xdr:col>26</xdr:col>
      <xdr:colOff>184150</xdr:colOff>
      <xdr:row>42</xdr:row>
      <xdr:rowOff>19050</xdr:rowOff>
    </xdr:to>
    <xdr:sp macro="" textlink="">
      <xdr:nvSpPr>
        <xdr:cNvPr id="5" name="角丸四角形 4">
          <a:extLst>
            <a:ext uri="{FF2B5EF4-FFF2-40B4-BE49-F238E27FC236}">
              <a16:creationId xmlns:a16="http://schemas.microsoft.com/office/drawing/2014/main" id="{B893B6AC-C8ED-435F-84B4-AE2AD1EF58C6}"/>
            </a:ext>
          </a:extLst>
        </xdr:cNvPr>
        <xdr:cNvSpPr/>
      </xdr:nvSpPr>
      <xdr:spPr>
        <a:xfrm>
          <a:off x="107950" y="7034420"/>
          <a:ext cx="9702800" cy="2985880"/>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3</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endParaRPr kumimoji="1" lang="en-US" altLang="ja-JP" sz="1600" b="0" baseline="0">
            <a:solidFill>
              <a:sysClr val="windowText" lastClr="000000"/>
            </a:solidFill>
            <a:latin typeface="+mj-ea"/>
            <a:ea typeface="+mj-ea"/>
          </a:endParaRPr>
        </a:p>
        <a:p>
          <a:pPr algn="l">
            <a:lnSpc>
              <a:spcPts val="2800"/>
            </a:lnSpc>
          </a:pPr>
          <a:r>
            <a:rPr kumimoji="1" lang="en-US" altLang="ja-JP" sz="1600" b="0" baseline="0">
              <a:solidFill>
                <a:sysClr val="windowText" lastClr="000000"/>
              </a:solidFill>
              <a:latin typeface="+mj-ea"/>
              <a:ea typeface="+mj-ea"/>
            </a:rPr>
            <a:t>※</a:t>
          </a:r>
          <a:r>
            <a:rPr kumimoji="1" lang="en-US" altLang="ja-JP" sz="1600" b="0">
              <a:solidFill>
                <a:sysClr val="windowText" lastClr="000000"/>
              </a:solidFill>
              <a:latin typeface="+mj-ea"/>
              <a:ea typeface="+mj-ea"/>
            </a:rPr>
            <a:t>20</a:t>
          </a:r>
          <a:r>
            <a:rPr kumimoji="1" lang="ja-JP" altLang="en-US" sz="1600" b="0">
              <a:solidFill>
                <a:sysClr val="windowText" lastClr="000000"/>
              </a:solidFill>
              <a:latin typeface="+mj-ea"/>
              <a:ea typeface="+mj-ea"/>
            </a:rPr>
            <a:t>日（木）は、ひまわりは休業日です</a:t>
          </a:r>
          <a:endParaRPr kumimoji="1" lang="en-US" altLang="ja-JP" sz="1000" b="1">
            <a:solidFill>
              <a:sysClr val="windowText" lastClr="000000"/>
            </a:solidFill>
            <a:latin typeface="+mj-ea"/>
            <a:ea typeface="+mj-ea"/>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en-US" altLang="ja-JP" sz="1600" b="0">
              <a:solidFill>
                <a:sysClr val="windowText" lastClr="000000"/>
              </a:solidFill>
              <a:latin typeface="+mj-ea"/>
              <a:ea typeface="+mj-ea"/>
            </a:rPr>
            <a:t>※2</a:t>
          </a:r>
          <a:r>
            <a:rPr kumimoji="1" lang="ja-JP" altLang="en-US" sz="1600" b="0">
              <a:solidFill>
                <a:sysClr val="windowText" lastClr="000000"/>
              </a:solidFill>
              <a:latin typeface="+mj-ea"/>
              <a:ea typeface="+mj-ea"/>
            </a:rPr>
            <a:t>月の　</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事業所内作業　　　　　　　　</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　</a:t>
          </a:r>
          <a:r>
            <a:rPr kumimoji="1" lang="ja-JP" altLang="ja-JP" sz="1100" b="1" i="0" u="none" strike="noStrike" kern="0" cap="none" spc="0" normalizeH="0" baseline="0" noProof="0">
              <a:ln>
                <a:noFill/>
              </a:ln>
              <a:solidFill>
                <a:prstClr val="black"/>
              </a:solidFill>
              <a:effectLst/>
              <a:uLnTx/>
              <a:uFillTx/>
              <a:latin typeface="+mn-lt"/>
              <a:ea typeface="+mn-ea"/>
              <a:cs typeface="+mn-cs"/>
            </a:rPr>
            <a:t>  ・</a:t>
          </a:r>
          <a:r>
            <a:rPr kumimoji="1" lang="ja-JP" altLang="en-US" sz="1100" b="1" i="0" u="none" strike="noStrike" kern="0" cap="none" spc="0" normalizeH="0" baseline="0" noProof="0">
              <a:ln>
                <a:noFill/>
              </a:ln>
              <a:solidFill>
                <a:prstClr val="black"/>
              </a:solidFill>
              <a:effectLst/>
              <a:uLnTx/>
              <a:uFillTx/>
              <a:latin typeface="+mn-lt"/>
              <a:ea typeface="+mn-ea"/>
              <a:cs typeface="+mn-cs"/>
            </a:rPr>
            <a:t>琥珀糖の袋詰め</a:t>
          </a:r>
          <a:r>
            <a:rPr kumimoji="1" lang="ja-JP" altLang="ja-JP" sz="1100" b="1" i="0" u="none" strike="noStrike" kern="0" cap="none" spc="0" normalizeH="0" baseline="0" noProof="0">
              <a:ln>
                <a:noFill/>
              </a:ln>
              <a:solidFill>
                <a:prstClr val="black"/>
              </a:solidFill>
              <a:effectLst/>
              <a:uLnTx/>
              <a:uFillTx/>
              <a:latin typeface="+mn-lt"/>
              <a:ea typeface="+mn-ea"/>
              <a:cs typeface="+mn-cs"/>
            </a:rPr>
            <a:t>　</a:t>
          </a:r>
          <a:endParaRPr kumimoji="0" lang="ja-JP"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prstClr val="black"/>
              </a:solidFill>
              <a:effectLst/>
              <a:uLnTx/>
              <a:uFillTx/>
              <a:latin typeface="+mn-lt"/>
              <a:ea typeface="+mn-ea"/>
              <a:cs typeface="+mn-cs"/>
            </a:rPr>
            <a:t>   </a:t>
          </a:r>
          <a:r>
            <a:rPr kumimoji="1" lang="ja-JP" altLang="ja-JP" sz="1100" b="1" i="0" u="none" strike="noStrike" kern="0" cap="none" spc="0" normalizeH="0" baseline="0" noProof="0">
              <a:ln>
                <a:noFill/>
              </a:ln>
              <a:solidFill>
                <a:prstClr val="black"/>
              </a:solidFill>
              <a:effectLst/>
              <a:uLnTx/>
              <a:uFillTx/>
              <a:latin typeface="+mn-lt"/>
              <a:ea typeface="+mn-ea"/>
              <a:cs typeface="+mn-cs"/>
            </a:rPr>
            <a:t>　・かつおの袋詰め　　　　　 　</a:t>
          </a:r>
          <a:endParaRPr kumimoji="0" lang="ja-JP"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i="0" u="none" strike="noStrike" kern="0" cap="none" spc="0" normalizeH="0" baseline="0" noProof="0">
              <a:ln>
                <a:noFill/>
              </a:ln>
              <a:solidFill>
                <a:prstClr val="black"/>
              </a:solidFill>
              <a:effectLst/>
              <a:uLnTx/>
              <a:uFillTx/>
              <a:latin typeface="+mn-lt"/>
              <a:ea typeface="+mn-ea"/>
              <a:cs typeface="+mn-cs"/>
            </a:rPr>
            <a:t>　   ・</a:t>
          </a:r>
          <a:r>
            <a:rPr kumimoji="1" lang="ja-JP" altLang="en-US" sz="1100" b="1" i="0" u="none" strike="noStrike" kern="0" cap="none" spc="0" normalizeH="0" baseline="0" noProof="0">
              <a:ln>
                <a:noFill/>
              </a:ln>
              <a:solidFill>
                <a:prstClr val="black"/>
              </a:solidFill>
              <a:effectLst/>
              <a:uLnTx/>
              <a:uFillTx/>
              <a:latin typeface="+mn-lt"/>
              <a:ea typeface="+mn-ea"/>
              <a:cs typeface="+mn-cs"/>
            </a:rPr>
            <a:t>こて先の箱入</a:t>
          </a:r>
          <a:r>
            <a:rPr kumimoji="1" lang="ja-JP" altLang="ja-JP" sz="1100" b="1" i="0" u="none" strike="noStrike" kern="0" cap="none" spc="0" normalizeH="0" baseline="0" noProof="0">
              <a:ln>
                <a:noFill/>
              </a:ln>
              <a:solidFill>
                <a:prstClr val="black"/>
              </a:solidFill>
              <a:effectLst/>
              <a:uLnTx/>
              <a:uFillTx/>
              <a:latin typeface="+mn-lt"/>
              <a:ea typeface="+mn-ea"/>
              <a:cs typeface="+mn-cs"/>
            </a:rPr>
            <a:t>　</a:t>
          </a:r>
          <a:endParaRPr kumimoji="0" lang="ja-JP"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i="0" u="none" strike="noStrike" kern="0" cap="none" spc="0" normalizeH="0" baseline="0" noProof="0">
              <a:ln>
                <a:noFill/>
              </a:ln>
              <a:solidFill>
                <a:prstClr val="black"/>
              </a:solidFill>
              <a:effectLst/>
              <a:uLnTx/>
              <a:uFillTx/>
              <a:latin typeface="+mn-lt"/>
              <a:ea typeface="+mn-ea"/>
              <a:cs typeface="+mn-cs"/>
            </a:rPr>
            <a:t>　</a:t>
          </a:r>
          <a:r>
            <a:rPr kumimoji="1" lang="en-US" altLang="ja-JP" sz="1100" b="1" i="0" u="none" strike="noStrike" kern="0" cap="none" spc="0" normalizeH="0" baseline="0" noProof="0">
              <a:ln>
                <a:noFill/>
              </a:ln>
              <a:solidFill>
                <a:prstClr val="black"/>
              </a:solidFill>
              <a:effectLst/>
              <a:uLnTx/>
              <a:uFillTx/>
              <a:latin typeface="+mn-lt"/>
              <a:ea typeface="+mn-ea"/>
              <a:cs typeface="+mn-cs"/>
            </a:rPr>
            <a:t>   </a:t>
          </a:r>
          <a:r>
            <a:rPr kumimoji="1" lang="ja-JP" altLang="ja-JP" sz="1100" b="1" i="0" u="none" strike="noStrike" kern="0" cap="none" spc="0" normalizeH="0" baseline="0" noProof="0">
              <a:ln>
                <a:noFill/>
              </a:ln>
              <a:solidFill>
                <a:prstClr val="black"/>
              </a:solidFill>
              <a:effectLst/>
              <a:uLnTx/>
              <a:uFillTx/>
              <a:latin typeface="+mn-lt"/>
              <a:ea typeface="+mn-ea"/>
              <a:cs typeface="+mn-cs"/>
            </a:rPr>
            <a:t>・アマゾン　本入力</a:t>
          </a:r>
          <a:r>
            <a:rPr kumimoji="1" lang="ja-JP" altLang="en-US" sz="1100" b="1" i="0" u="none" strike="noStrike" kern="0" cap="none" spc="0" normalizeH="0" baseline="0" noProof="0">
              <a:ln>
                <a:noFill/>
              </a:ln>
              <a:solidFill>
                <a:prstClr val="black"/>
              </a:solidFill>
              <a:effectLst/>
              <a:uLnTx/>
              <a:uFillTx/>
              <a:latin typeface="+mn-lt"/>
              <a:ea typeface="+mn-ea"/>
              <a:cs typeface="+mn-cs"/>
            </a:rPr>
            <a:t>　他</a:t>
          </a:r>
          <a:r>
            <a:rPr kumimoji="0" lang="ja-JP" altLang="ja-JP" sz="1100" b="1" i="0" u="none" strike="noStrike" kern="0" cap="none" spc="0" normalizeH="0" baseline="0" noProof="0">
              <a:ln>
                <a:noFill/>
              </a:ln>
              <a:solidFill>
                <a:prstClr val="black"/>
              </a:solidFill>
              <a:effectLst/>
              <a:uLnTx/>
              <a:uFillTx/>
              <a:latin typeface="+mn-lt"/>
              <a:ea typeface="+mn-ea"/>
              <a:cs typeface="+mn-cs"/>
            </a:rPr>
            <a:t>　</a:t>
          </a:r>
          <a:r>
            <a:rPr kumimoji="0" lang="ja-JP"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18</xdr:row>
      <xdr:rowOff>143436</xdr:rowOff>
    </xdr:from>
    <xdr:to>
      <xdr:col>25</xdr:col>
      <xdr:colOff>62753</xdr:colOff>
      <xdr:row>29</xdr:row>
      <xdr:rowOff>165844</xdr:rowOff>
    </xdr:to>
    <xdr:sp macro="" textlink="">
      <xdr:nvSpPr>
        <xdr:cNvPr id="6" name="角丸四角形 10">
          <a:extLst>
            <a:ext uri="{FF2B5EF4-FFF2-40B4-BE49-F238E27FC236}">
              <a16:creationId xmlns:a16="http://schemas.microsoft.com/office/drawing/2014/main" id="{C9A6EC04-166C-45E7-B9B7-526FA69793E0}"/>
            </a:ext>
          </a:extLst>
        </xdr:cNvPr>
        <xdr:cNvSpPr/>
      </xdr:nvSpPr>
      <xdr:spPr>
        <a:xfrm>
          <a:off x="0" y="4226486"/>
          <a:ext cx="9581403" cy="2816408"/>
        </a:xfrm>
        <a:prstGeom prst="roundRect">
          <a:avLst>
            <a:gd name="adj" fmla="val 9225"/>
          </a:avLst>
        </a:prstGeom>
        <a:solidFill>
          <a:schemeClr val="bg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   </a:t>
          </a:r>
          <a:endParaRPr kumimoji="1" lang="en-US" altLang="ja-JP" sz="1600" b="0">
            <a:solidFill>
              <a:sysClr val="windowText" lastClr="000000"/>
            </a:solidFill>
            <a:latin typeface="+mj-ea"/>
            <a:ea typeface="+mj-ea"/>
          </a:endParaRPr>
        </a:p>
      </xdr:txBody>
    </xdr:sp>
    <xdr:clientData/>
  </xdr:twoCellAnchor>
  <xdr:twoCellAnchor>
    <xdr:from>
      <xdr:col>0</xdr:col>
      <xdr:colOff>6350</xdr:colOff>
      <xdr:row>8</xdr:row>
      <xdr:rowOff>2613</xdr:rowOff>
    </xdr:from>
    <xdr:to>
      <xdr:col>26</xdr:col>
      <xdr:colOff>61768</xdr:colOff>
      <xdr:row>19</xdr:row>
      <xdr:rowOff>45943</xdr:rowOff>
    </xdr:to>
    <xdr:sp macro="" textlink="">
      <xdr:nvSpPr>
        <xdr:cNvPr id="7" name="角丸四角形 3">
          <a:extLst>
            <a:ext uri="{FF2B5EF4-FFF2-40B4-BE49-F238E27FC236}">
              <a16:creationId xmlns:a16="http://schemas.microsoft.com/office/drawing/2014/main" id="{F3EB3726-5398-471E-8D15-657F11C5F624}"/>
            </a:ext>
          </a:extLst>
        </xdr:cNvPr>
        <xdr:cNvSpPr/>
      </xdr:nvSpPr>
      <xdr:spPr>
        <a:xfrm>
          <a:off x="6350" y="1494863"/>
          <a:ext cx="9682018" cy="2888130"/>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もう</a:t>
          </a:r>
          <a:r>
            <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3</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月ですね。春がそこまで来ています。ひまわりも新しい人が慣れてきて元気に過ごされています。</a:t>
          </a:r>
          <a:r>
            <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4</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月からまた、新しい人が来られます。仲良くしてくださいね。毎日出て来れることはすごいことです。琥珀糖の販売も順調にいっています。</a:t>
          </a:r>
          <a:r>
            <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3</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月業務用の乾燥機の設備投資をします。これまで以上に作業が多様化して皆様に工賃がアップできるようにしたいと思います。風邪をひかないように健康に気を付けてください。</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5</xdr:col>
      <xdr:colOff>140866</xdr:colOff>
      <xdr:row>38</xdr:row>
      <xdr:rowOff>107577</xdr:rowOff>
    </xdr:from>
    <xdr:to>
      <xdr:col>7</xdr:col>
      <xdr:colOff>99425</xdr:colOff>
      <xdr:row>46</xdr:row>
      <xdr:rowOff>89647</xdr:rowOff>
    </xdr:to>
    <xdr:pic>
      <xdr:nvPicPr>
        <xdr:cNvPr id="8" name="図 7">
          <a:extLst>
            <a:ext uri="{FF2B5EF4-FFF2-40B4-BE49-F238E27FC236}">
              <a16:creationId xmlns:a16="http://schemas.microsoft.com/office/drawing/2014/main" id="{7E897391-8A26-459F-A7AB-EEADC4D210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71416" y="9270627"/>
          <a:ext cx="1342859" cy="1277470"/>
        </a:xfrm>
        <a:prstGeom prst="rect">
          <a:avLst/>
        </a:prstGeom>
      </xdr:spPr>
    </xdr:pic>
    <xdr:clientData/>
  </xdr:twoCellAnchor>
  <xdr:twoCellAnchor editAs="oneCell">
    <xdr:from>
      <xdr:col>7</xdr:col>
      <xdr:colOff>332956</xdr:colOff>
      <xdr:row>38</xdr:row>
      <xdr:rowOff>92363</xdr:rowOff>
    </xdr:from>
    <xdr:to>
      <xdr:col>9</xdr:col>
      <xdr:colOff>282914</xdr:colOff>
      <xdr:row>47</xdr:row>
      <xdr:rowOff>43464</xdr:rowOff>
    </xdr:to>
    <xdr:pic>
      <xdr:nvPicPr>
        <xdr:cNvPr id="9" name="図 8">
          <a:extLst>
            <a:ext uri="{FF2B5EF4-FFF2-40B4-BE49-F238E27FC236}">
              <a16:creationId xmlns:a16="http://schemas.microsoft.com/office/drawing/2014/main" id="{D2CD5AB5-F960-48D6-A95C-EFD2D00530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47806" y="9255413"/>
          <a:ext cx="1334258" cy="1360801"/>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10" name="テキスト ボックス 9">
          <a:extLst>
            <a:ext uri="{FF2B5EF4-FFF2-40B4-BE49-F238E27FC236}">
              <a16:creationId xmlns:a16="http://schemas.microsoft.com/office/drawing/2014/main" id="{B51C8312-4C6B-4A4E-9442-23E79979E909}"/>
            </a:ext>
          </a:extLst>
        </xdr:cNvPr>
        <xdr:cNvSpPr txBox="1"/>
      </xdr:nvSpPr>
      <xdr:spPr>
        <a:xfrm>
          <a:off x="3265022" y="89041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424979</xdr:colOff>
      <xdr:row>36</xdr:row>
      <xdr:rowOff>243944</xdr:rowOff>
    </xdr:from>
    <xdr:to>
      <xdr:col>9</xdr:col>
      <xdr:colOff>126999</xdr:colOff>
      <xdr:row>38</xdr:row>
      <xdr:rowOff>229001</xdr:rowOff>
    </xdr:to>
    <xdr:sp macro="" textlink="">
      <xdr:nvSpPr>
        <xdr:cNvPr id="11" name="テキスト ボックス 10">
          <a:extLst>
            <a:ext uri="{FF2B5EF4-FFF2-40B4-BE49-F238E27FC236}">
              <a16:creationId xmlns:a16="http://schemas.microsoft.com/office/drawing/2014/main" id="{635EA60B-1B70-4D81-BD81-4C268675BCE6}"/>
            </a:ext>
          </a:extLst>
        </xdr:cNvPr>
        <xdr:cNvSpPr txBox="1"/>
      </xdr:nvSpPr>
      <xdr:spPr>
        <a:xfrm>
          <a:off x="4939829" y="8898994"/>
          <a:ext cx="1086320"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editAs="oneCell">
    <xdr:from>
      <xdr:col>8</xdr:col>
      <xdr:colOff>139700</xdr:colOff>
      <xdr:row>62</xdr:row>
      <xdr:rowOff>95250</xdr:rowOff>
    </xdr:from>
    <xdr:to>
      <xdr:col>9</xdr:col>
      <xdr:colOff>939801</xdr:colOff>
      <xdr:row>64</xdr:row>
      <xdr:rowOff>163830</xdr:rowOff>
    </xdr:to>
    <xdr:pic>
      <xdr:nvPicPr>
        <xdr:cNvPr id="14" name="図 13" descr="お店の看板のイラスト「営業中・本日休業・準備中・OPEN・CLOSED」 | かわいいフリー素材集 いらすとや">
          <a:extLst>
            <a:ext uri="{FF2B5EF4-FFF2-40B4-BE49-F238E27FC236}">
              <a16:creationId xmlns:a16="http://schemas.microsoft.com/office/drawing/2014/main" id="{26841943-59E6-42C3-874F-D2B5AA2D2994}"/>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332"/>
        <a:stretch/>
      </xdr:blipFill>
      <xdr:spPr bwMode="auto">
        <a:xfrm>
          <a:off x="5676900" y="13811250"/>
          <a:ext cx="1162051"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15</xdr:row>
      <xdr:rowOff>241300</xdr:rowOff>
    </xdr:from>
    <xdr:to>
      <xdr:col>7</xdr:col>
      <xdr:colOff>406400</xdr:colOff>
      <xdr:row>18</xdr:row>
      <xdr:rowOff>222250</xdr:rowOff>
    </xdr:to>
    <xdr:sp macro="" textlink="">
      <xdr:nvSpPr>
        <xdr:cNvPr id="16" name="正方形/長方形 15">
          <a:extLst>
            <a:ext uri="{FF2B5EF4-FFF2-40B4-BE49-F238E27FC236}">
              <a16:creationId xmlns:a16="http://schemas.microsoft.com/office/drawing/2014/main" id="{7B2348C9-5428-03CA-1A8A-FD97047B3488}"/>
            </a:ext>
          </a:extLst>
        </xdr:cNvPr>
        <xdr:cNvSpPr/>
      </xdr:nvSpPr>
      <xdr:spPr>
        <a:xfrm>
          <a:off x="114300" y="3562350"/>
          <a:ext cx="4806950" cy="7429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2</a:t>
          </a:r>
          <a:r>
            <a:rPr kumimoji="1" lang="ja-JP" altLang="en-US" sz="1100"/>
            <a:t>月</a:t>
          </a:r>
          <a:r>
            <a:rPr kumimoji="1" lang="en-US" altLang="ja-JP" sz="1100"/>
            <a:t>16</a:t>
          </a:r>
          <a:r>
            <a:rPr kumimoji="1" lang="ja-JP" altLang="en-US" sz="1100"/>
            <a:t>日の「るりとまつり」の販売風景です。琥珀糖、リース、苔玉等、たくさん買っていただきました。</a:t>
          </a:r>
        </a:p>
      </xdr:txBody>
    </xdr:sp>
    <xdr:clientData/>
  </xdr:twoCellAnchor>
  <xdr:twoCellAnchor>
    <xdr:from>
      <xdr:col>7</xdr:col>
      <xdr:colOff>508000</xdr:colOff>
      <xdr:row>16</xdr:row>
      <xdr:rowOff>0</xdr:rowOff>
    </xdr:from>
    <xdr:to>
      <xdr:col>25</xdr:col>
      <xdr:colOff>44450</xdr:colOff>
      <xdr:row>18</xdr:row>
      <xdr:rowOff>203200</xdr:rowOff>
    </xdr:to>
    <xdr:sp macro="" textlink="">
      <xdr:nvSpPr>
        <xdr:cNvPr id="17" name="正方形/長方形 16">
          <a:extLst>
            <a:ext uri="{FF2B5EF4-FFF2-40B4-BE49-F238E27FC236}">
              <a16:creationId xmlns:a16="http://schemas.microsoft.com/office/drawing/2014/main" id="{7DFBFBBA-4263-6343-B0C8-22E83D35803C}"/>
            </a:ext>
          </a:extLst>
        </xdr:cNvPr>
        <xdr:cNvSpPr/>
      </xdr:nvSpPr>
      <xdr:spPr>
        <a:xfrm>
          <a:off x="5022850" y="3575050"/>
          <a:ext cx="4540250" cy="7112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ええじゃんの琥珀糖の売れ筋ランキングはみかんと柚子がトップでした。籠を</a:t>
          </a:r>
          <a:r>
            <a:rPr kumimoji="1" lang="en-US" altLang="ja-JP" sz="1100"/>
            <a:t>2</a:t>
          </a:r>
          <a:r>
            <a:rPr kumimoji="1" lang="ja-JP" altLang="en-US" sz="1100"/>
            <a:t>個に増やして頂けました。</a:t>
          </a:r>
        </a:p>
      </xdr:txBody>
    </xdr:sp>
    <xdr:clientData/>
  </xdr:twoCellAnchor>
  <xdr:twoCellAnchor>
    <xdr:from>
      <xdr:col>7</xdr:col>
      <xdr:colOff>558800</xdr:colOff>
      <xdr:row>18</xdr:row>
      <xdr:rowOff>209550</xdr:rowOff>
    </xdr:from>
    <xdr:to>
      <xdr:col>25</xdr:col>
      <xdr:colOff>76200</xdr:colOff>
      <xdr:row>29</xdr:row>
      <xdr:rowOff>215900</xdr:rowOff>
    </xdr:to>
    <xdr:pic>
      <xdr:nvPicPr>
        <xdr:cNvPr id="18" name="図 17">
          <a:extLst>
            <a:ext uri="{FF2B5EF4-FFF2-40B4-BE49-F238E27FC236}">
              <a16:creationId xmlns:a16="http://schemas.microsoft.com/office/drawing/2014/main" id="{B28621FA-5A06-7EBF-9F2C-533F01E570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73650" y="4292600"/>
          <a:ext cx="452120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18</xdr:row>
      <xdr:rowOff>196850</xdr:rowOff>
    </xdr:from>
    <xdr:to>
      <xdr:col>7</xdr:col>
      <xdr:colOff>400051</xdr:colOff>
      <xdr:row>29</xdr:row>
      <xdr:rowOff>184149</xdr:rowOff>
    </xdr:to>
    <xdr:pic>
      <xdr:nvPicPr>
        <xdr:cNvPr id="19" name="図 18">
          <a:extLst>
            <a:ext uri="{FF2B5EF4-FFF2-40B4-BE49-F238E27FC236}">
              <a16:creationId xmlns:a16="http://schemas.microsoft.com/office/drawing/2014/main" id="{3787A660-6266-44E3-4FB3-2856E419B8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279900"/>
          <a:ext cx="4819651" cy="278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29</xdr:row>
      <xdr:rowOff>160933</xdr:rowOff>
    </xdr:from>
    <xdr:to>
      <xdr:col>26</xdr:col>
      <xdr:colOff>154878</xdr:colOff>
      <xdr:row>40</xdr:row>
      <xdr:rowOff>41663</xdr:rowOff>
    </xdr:to>
    <xdr:sp macro="" textlink="">
      <xdr:nvSpPr>
        <xdr:cNvPr id="2" name="角丸四角形 4">
          <a:extLst>
            <a:ext uri="{FF2B5EF4-FFF2-40B4-BE49-F238E27FC236}">
              <a16:creationId xmlns:a16="http://schemas.microsoft.com/office/drawing/2014/main" id="{21771152-242F-4694-8AB7-38525DF08A70}"/>
            </a:ext>
          </a:extLst>
        </xdr:cNvPr>
        <xdr:cNvSpPr/>
      </xdr:nvSpPr>
      <xdr:spPr>
        <a:xfrm>
          <a:off x="0" y="6913616"/>
          <a:ext cx="11662317" cy="2606584"/>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4</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endParaRPr kumimoji="1" lang="en-US" altLang="ja-JP" sz="1600" b="0" baseline="0">
            <a:solidFill>
              <a:sysClr val="windowText" lastClr="000000"/>
            </a:solidFill>
            <a:latin typeface="+mj-ea"/>
            <a:ea typeface="+mj-ea"/>
          </a:endParaRPr>
        </a:p>
        <a:p>
          <a:pPr algn="l">
            <a:lnSpc>
              <a:spcPts val="2800"/>
            </a:lnSpc>
          </a:pPr>
          <a:r>
            <a:rPr kumimoji="1" lang="en-US" altLang="ja-JP" sz="1600" b="1" baseline="0">
              <a:solidFill>
                <a:sysClr val="windowText" lastClr="000000"/>
              </a:solidFill>
              <a:latin typeface="+mj-ea"/>
              <a:ea typeface="+mj-ea"/>
            </a:rPr>
            <a:t>※</a:t>
          </a:r>
          <a:r>
            <a:rPr kumimoji="1" lang="ja-JP" altLang="en-US" sz="1600" b="1" baseline="0">
              <a:solidFill>
                <a:sysClr val="windowText" lastClr="000000"/>
              </a:solidFill>
              <a:latin typeface="+mj-ea"/>
              <a:ea typeface="+mj-ea"/>
            </a:rPr>
            <a:t>４月</a:t>
          </a:r>
          <a:r>
            <a:rPr kumimoji="1" lang="en-US" altLang="ja-JP" sz="1600" b="1">
              <a:solidFill>
                <a:sysClr val="windowText" lastClr="000000"/>
              </a:solidFill>
              <a:latin typeface="+mj-ea"/>
              <a:ea typeface="+mj-ea"/>
            </a:rPr>
            <a:t>29</a:t>
          </a:r>
          <a:r>
            <a:rPr kumimoji="1" lang="ja-JP" altLang="en-US" sz="1600" b="1">
              <a:solidFill>
                <a:sysClr val="windowText" lastClr="000000"/>
              </a:solidFill>
              <a:latin typeface="+mj-ea"/>
              <a:ea typeface="+mj-ea"/>
            </a:rPr>
            <a:t>日（火）は、ひまわりは休業日です</a:t>
          </a:r>
          <a:endParaRPr kumimoji="1" lang="en-US" altLang="ja-JP" sz="1000" b="1">
            <a:solidFill>
              <a:sysClr val="windowText" lastClr="000000"/>
            </a:solidFill>
            <a:latin typeface="+mj-ea"/>
            <a:ea typeface="+mj-ea"/>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en-US" altLang="ja-JP" sz="1600" b="1">
              <a:solidFill>
                <a:sysClr val="windowText" lastClr="000000"/>
              </a:solidFill>
              <a:latin typeface="+mj-ea"/>
              <a:ea typeface="+mj-ea"/>
            </a:rPr>
            <a:t>※3</a:t>
          </a:r>
          <a:r>
            <a:rPr kumimoji="1" lang="ja-JP" altLang="en-US" sz="1600" b="1">
              <a:solidFill>
                <a:sysClr val="windowText" lastClr="000000"/>
              </a:solidFill>
              <a:latin typeface="+mj-ea"/>
              <a:ea typeface="+mj-ea"/>
            </a:rPr>
            <a:t>月の　</a:t>
          </a: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事業所内作業　　　　　　　　</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prstClr val="black"/>
              </a:solidFill>
              <a:effectLst/>
              <a:uLnTx/>
              <a:uFillTx/>
              <a:latin typeface="+mn-lt"/>
              <a:ea typeface="+mn-ea"/>
              <a:cs typeface="+mn-cs"/>
            </a:rPr>
            <a:t>　　</a:t>
          </a:r>
          <a:r>
            <a:rPr kumimoji="1" lang="ja-JP" altLang="ja-JP" sz="1100" b="1" i="0" u="none" strike="noStrike" kern="0" cap="none" spc="0" normalizeH="0" baseline="0" noProof="0">
              <a:ln>
                <a:noFill/>
              </a:ln>
              <a:solidFill>
                <a:prstClr val="black"/>
              </a:solidFill>
              <a:effectLst/>
              <a:uLnTx/>
              <a:uFillTx/>
              <a:latin typeface="+mn-lt"/>
              <a:ea typeface="+mn-ea"/>
              <a:cs typeface="+mn-cs"/>
            </a:rPr>
            <a:t>  </a:t>
          </a:r>
          <a:r>
            <a:rPr kumimoji="1"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a:t>
          </a:r>
          <a:r>
            <a:rPr kumimoji="1" lang="ja-JP" altLang="en-US"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琥珀糖の袋詰め</a:t>
          </a:r>
          <a:r>
            <a:rPr kumimoji="1"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a:t>
          </a:r>
          <a:endParaRPr kumimoji="0"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a:t>
          </a:r>
          <a:r>
            <a:rPr kumimoji="1"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・かつおの袋詰め　　　　　 　</a:t>
          </a:r>
          <a:endParaRPr kumimoji="0"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a:t>
          </a:r>
          <a:r>
            <a:rPr kumimoji="1" lang="ja-JP" altLang="en-US"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こて先の箱入</a:t>
          </a:r>
          <a:r>
            <a:rPr kumimoji="1"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a:t>
          </a:r>
          <a:endParaRPr kumimoji="0"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a:t>
          </a:r>
          <a:r>
            <a:rPr kumimoji="1" lang="en-US"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a:t>
          </a:r>
          <a:r>
            <a:rPr kumimoji="1" lang="ja-JP" altLang="ja-JP"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・アマゾン　本入力</a:t>
          </a:r>
          <a:r>
            <a:rPr kumimoji="1" lang="ja-JP" altLang="en-US" sz="14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他</a:t>
          </a:r>
          <a:r>
            <a:rPr kumimoji="0" lang="ja-JP" altLang="ja-JP" sz="1100" b="1" i="0" u="none" strike="noStrike" kern="0" cap="none" spc="0" normalizeH="0" baseline="0" noProof="0">
              <a:ln>
                <a:noFill/>
              </a:ln>
              <a:solidFill>
                <a:prstClr val="black"/>
              </a:solidFill>
              <a:effectLst/>
              <a:uLnTx/>
              <a:uFillTx/>
              <a:latin typeface="游明朝 Demibold" panose="02020600000000000000" pitchFamily="18" charset="-128"/>
              <a:ea typeface="游明朝 Demibold" panose="02020600000000000000" pitchFamily="18" charset="-128"/>
              <a:cs typeface="+mn-cs"/>
            </a:rPr>
            <a:t>　</a:t>
          </a:r>
          <a:r>
            <a:rPr kumimoji="0" lang="ja-JP" altLang="ja-JP" sz="1100" b="1" i="0" u="none" strike="noStrike" kern="0" cap="none" spc="0" normalizeH="0" baseline="0" noProof="0">
              <a:ln>
                <a:noFill/>
              </a:ln>
              <a:solidFill>
                <a:prstClr val="white"/>
              </a:solidFill>
              <a:effectLst/>
              <a:uLnTx/>
              <a:uFillTx/>
              <a:latin typeface="游明朝 Demibold" panose="02020600000000000000" pitchFamily="18" charset="-128"/>
              <a:ea typeface="游明朝 Demibold" panose="02020600000000000000" pitchFamily="18" charset="-128"/>
              <a:cs typeface="+mn-cs"/>
            </a:rPr>
            <a:t>　</a:t>
          </a:r>
          <a:r>
            <a:rPr kumimoji="1" lang="ja-JP" altLang="en-US" sz="1100" b="1"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18</xdr:row>
      <xdr:rowOff>143436</xdr:rowOff>
    </xdr:from>
    <xdr:to>
      <xdr:col>25</xdr:col>
      <xdr:colOff>62753</xdr:colOff>
      <xdr:row>29</xdr:row>
      <xdr:rowOff>165844</xdr:rowOff>
    </xdr:to>
    <xdr:sp macro="" textlink="">
      <xdr:nvSpPr>
        <xdr:cNvPr id="3" name="角丸四角形 10">
          <a:extLst>
            <a:ext uri="{FF2B5EF4-FFF2-40B4-BE49-F238E27FC236}">
              <a16:creationId xmlns:a16="http://schemas.microsoft.com/office/drawing/2014/main" id="{F7D69445-46FF-4B31-B24B-C5ED6D08A3F0}"/>
            </a:ext>
          </a:extLst>
        </xdr:cNvPr>
        <xdr:cNvSpPr/>
      </xdr:nvSpPr>
      <xdr:spPr>
        <a:xfrm>
          <a:off x="0" y="4226486"/>
          <a:ext cx="9581403" cy="2816408"/>
        </a:xfrm>
        <a:prstGeom prst="roundRect">
          <a:avLst>
            <a:gd name="adj" fmla="val 9225"/>
          </a:avLst>
        </a:prstGeom>
        <a:solidFill>
          <a:schemeClr val="bg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   </a:t>
          </a:r>
          <a:endParaRPr kumimoji="1" lang="en-US" altLang="ja-JP" sz="1600" b="0">
            <a:solidFill>
              <a:sysClr val="windowText" lastClr="000000"/>
            </a:solidFill>
            <a:latin typeface="+mj-ea"/>
            <a:ea typeface="+mj-ea"/>
          </a:endParaRPr>
        </a:p>
      </xdr:txBody>
    </xdr:sp>
    <xdr:clientData/>
  </xdr:twoCellAnchor>
  <xdr:twoCellAnchor>
    <xdr:from>
      <xdr:col>0</xdr:col>
      <xdr:colOff>0</xdr:colOff>
      <xdr:row>6</xdr:row>
      <xdr:rowOff>46463</xdr:rowOff>
    </xdr:from>
    <xdr:to>
      <xdr:col>26</xdr:col>
      <xdr:colOff>77439</xdr:colOff>
      <xdr:row>20</xdr:row>
      <xdr:rowOff>232317</xdr:rowOff>
    </xdr:to>
    <xdr:sp macro="" textlink="">
      <xdr:nvSpPr>
        <xdr:cNvPr id="4" name="角丸四角形 3">
          <a:extLst>
            <a:ext uri="{FF2B5EF4-FFF2-40B4-BE49-F238E27FC236}">
              <a16:creationId xmlns:a16="http://schemas.microsoft.com/office/drawing/2014/main" id="{02C3ED9D-7A84-4EC4-941E-334A87E84D53}"/>
            </a:ext>
          </a:extLst>
        </xdr:cNvPr>
        <xdr:cNvSpPr/>
      </xdr:nvSpPr>
      <xdr:spPr>
        <a:xfrm>
          <a:off x="0" y="1192561"/>
          <a:ext cx="11584878" cy="3562195"/>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2000" b="1">
              <a:solidFill>
                <a:srgbClr val="0070C0"/>
              </a:solidFill>
              <a:latin typeface="游明朝" panose="02020400000000000000" pitchFamily="18" charset="-128"/>
              <a:ea typeface="游明朝" panose="02020400000000000000" pitchFamily="18" charset="-128"/>
            </a:rPr>
            <a:t>ひまわりをご利用の皆さま、ご家族の皆さまへ</a:t>
          </a:r>
          <a:endParaRPr kumimoji="1" lang="en-US" altLang="ja-JP" sz="2000" b="1">
            <a:solidFill>
              <a:srgbClr val="0070C0"/>
            </a:solidFill>
            <a:latin typeface="游明朝" panose="02020400000000000000" pitchFamily="18" charset="-128"/>
            <a:ea typeface="游明朝" panose="02020400000000000000" pitchFamily="18" charset="-128"/>
          </a:endParaRPr>
        </a:p>
        <a:p>
          <a:pPr algn="l">
            <a:lnSpc>
              <a:spcPts val="2400"/>
            </a:lnSpc>
          </a:pP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　もう</a:t>
          </a:r>
          <a:r>
            <a:rPr kumimoji="1" lang="en-US" altLang="ja-JP"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4</a:t>
          </a: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月ですね。ひまわりも</a:t>
          </a:r>
          <a:r>
            <a:rPr kumimoji="1" lang="en-US" altLang="ja-JP"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4</a:t>
          </a: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月から新しい人が増えます。仲良くしてくださいね。</a:t>
          </a:r>
          <a:endParaRPr kumimoji="1" lang="en-US" altLang="ja-JP"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endParaRPr>
        </a:p>
        <a:p>
          <a:pPr algn="l">
            <a:lnSpc>
              <a:spcPts val="2400"/>
            </a:lnSpc>
          </a:pP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　</a:t>
          </a:r>
          <a:r>
            <a:rPr kumimoji="1" lang="en-US" altLang="ja-JP"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3</a:t>
          </a: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月に「令和</a:t>
          </a:r>
          <a:r>
            <a:rPr kumimoji="1" lang="en-US" altLang="ja-JP"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6</a:t>
          </a: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年度広島県障害福祉サービス事業所等デジタル技術導入支援事業費補助金」の申請をしました。（障害者就労施設における生産活動の効率化に資する</a:t>
          </a:r>
          <a:r>
            <a:rPr kumimoji="1" lang="en-US" altLang="ja-JP"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ICT</a:t>
          </a: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機器等の導入事業）おかげ様で補助金がもらえることになりました。カツオの作業場に、大きい業務用乾燥機が入るので</a:t>
          </a:r>
          <a:r>
            <a:rPr kumimoji="1" lang="en-US" altLang="ja-JP"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4</a:t>
          </a:r>
          <a:r>
            <a:rPr kumimoji="1" lang="ja-JP" altLang="en-US" sz="2000" b="1" i="0" u="none" strike="noStrike" kern="0" cap="none" spc="0" normalizeH="0" baseline="0" noProof="0">
              <a:ln>
                <a:noFill/>
              </a:ln>
              <a:solidFill>
                <a:sysClr val="windowText" lastClr="000000"/>
              </a:solidFill>
              <a:effectLst/>
              <a:uLnTx/>
              <a:uFillTx/>
              <a:latin typeface="游明朝" panose="02020400000000000000" pitchFamily="18" charset="-128"/>
              <a:ea typeface="游明朝" panose="02020400000000000000" pitchFamily="18" charset="-128"/>
              <a:cs typeface="+mn-cs"/>
            </a:rPr>
            <a:t>月からカツオの内職をやめることになりました。は長い間お世話になりました。琥珀糖の他にドライフルーツやドライベジタブルも作っていく予定す。これまで以上に作業が多様化して忙しくなると思いますが、よろしくお願いいたします。４月のお花見もお楽しみに！</a:t>
          </a:r>
          <a:endParaRPr kumimoji="1" lang="en-US" altLang="ja-JP" sz="2000" b="1">
            <a:solidFill>
              <a:sysClr val="windowText" lastClr="000000"/>
            </a:solidFill>
            <a:latin typeface="游明朝" panose="02020400000000000000" pitchFamily="18" charset="-128"/>
            <a:ea typeface="游明朝" panose="02020400000000000000" pitchFamily="18" charset="-128"/>
          </a:endParaRPr>
        </a:p>
        <a:p>
          <a:pPr algn="l">
            <a:lnSpc>
              <a:spcPts val="2400"/>
            </a:lnSpc>
          </a:pP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　</a:t>
          </a:r>
          <a:endParaRPr kumimoji="1" lang="en-US" altLang="ja-JP" sz="2000" b="1">
            <a:solidFill>
              <a:sysClr val="windowText" lastClr="000000"/>
            </a:solidFill>
            <a:latin typeface="游明朝 Demibold" panose="02020600000000000000" pitchFamily="18" charset="-128"/>
            <a:ea typeface="游明朝 Demibold" panose="02020600000000000000" pitchFamily="18" charset="-128"/>
          </a:endParaRPr>
        </a:p>
      </xdr:txBody>
    </xdr:sp>
    <xdr:clientData/>
  </xdr:twoCellAnchor>
  <xdr:twoCellAnchor editAs="oneCell">
    <xdr:from>
      <xdr:col>5</xdr:col>
      <xdr:colOff>171450</xdr:colOff>
      <xdr:row>38</xdr:row>
      <xdr:rowOff>136671</xdr:rowOff>
    </xdr:from>
    <xdr:to>
      <xdr:col>7</xdr:col>
      <xdr:colOff>99424</xdr:colOff>
      <xdr:row>46</xdr:row>
      <xdr:rowOff>89647</xdr:rowOff>
    </xdr:to>
    <xdr:pic>
      <xdr:nvPicPr>
        <xdr:cNvPr id="5" name="図 4">
          <a:extLst>
            <a:ext uri="{FF2B5EF4-FFF2-40B4-BE49-F238E27FC236}">
              <a16:creationId xmlns:a16="http://schemas.microsoft.com/office/drawing/2014/main" id="{192D5A54-4716-4888-98BB-B174F959B8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2000" y="9299721"/>
          <a:ext cx="1312275" cy="1248375"/>
        </a:xfrm>
        <a:prstGeom prst="rect">
          <a:avLst/>
        </a:prstGeom>
      </xdr:spPr>
    </xdr:pic>
    <xdr:clientData/>
  </xdr:twoCellAnchor>
  <xdr:twoCellAnchor editAs="oneCell">
    <xdr:from>
      <xdr:col>7</xdr:col>
      <xdr:colOff>393700</xdr:colOff>
      <xdr:row>38</xdr:row>
      <xdr:rowOff>154315</xdr:rowOff>
    </xdr:from>
    <xdr:to>
      <xdr:col>9</xdr:col>
      <xdr:colOff>282915</xdr:colOff>
      <xdr:row>47</xdr:row>
      <xdr:rowOff>43464</xdr:rowOff>
    </xdr:to>
    <xdr:pic>
      <xdr:nvPicPr>
        <xdr:cNvPr id="6" name="図 5">
          <a:extLst>
            <a:ext uri="{FF2B5EF4-FFF2-40B4-BE49-F238E27FC236}">
              <a16:creationId xmlns:a16="http://schemas.microsoft.com/office/drawing/2014/main" id="{8186CC10-7FAA-4E2D-B458-CE1819F0A1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79432" y="9137242"/>
          <a:ext cx="1267629" cy="1252076"/>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7" name="テキスト ボックス 6">
          <a:extLst>
            <a:ext uri="{FF2B5EF4-FFF2-40B4-BE49-F238E27FC236}">
              <a16:creationId xmlns:a16="http://schemas.microsoft.com/office/drawing/2014/main" id="{6E99F028-3C82-4EA4-AC68-967271AEDF8A}"/>
            </a:ext>
          </a:extLst>
        </xdr:cNvPr>
        <xdr:cNvSpPr txBox="1"/>
      </xdr:nvSpPr>
      <xdr:spPr>
        <a:xfrm>
          <a:off x="3265022" y="89041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424978</xdr:colOff>
      <xdr:row>36</xdr:row>
      <xdr:rowOff>243944</xdr:rowOff>
    </xdr:from>
    <xdr:to>
      <xdr:col>9</xdr:col>
      <xdr:colOff>247649</xdr:colOff>
      <xdr:row>38</xdr:row>
      <xdr:rowOff>229001</xdr:rowOff>
    </xdr:to>
    <xdr:sp macro="" textlink="">
      <xdr:nvSpPr>
        <xdr:cNvPr id="8" name="テキスト ボックス 7">
          <a:extLst>
            <a:ext uri="{FF2B5EF4-FFF2-40B4-BE49-F238E27FC236}">
              <a16:creationId xmlns:a16="http://schemas.microsoft.com/office/drawing/2014/main" id="{4C6CB04C-E5C6-40BD-88B5-0C5F69A870CE}"/>
            </a:ext>
          </a:extLst>
        </xdr:cNvPr>
        <xdr:cNvSpPr txBox="1"/>
      </xdr:nvSpPr>
      <xdr:spPr>
        <a:xfrm>
          <a:off x="5210710" y="8731261"/>
          <a:ext cx="1201085" cy="480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xdr:from>
      <xdr:col>0</xdr:col>
      <xdr:colOff>1</xdr:colOff>
      <xdr:row>19</xdr:row>
      <xdr:rowOff>108415</xdr:rowOff>
    </xdr:from>
    <xdr:to>
      <xdr:col>7</xdr:col>
      <xdr:colOff>975731</xdr:colOff>
      <xdr:row>21</xdr:row>
      <xdr:rowOff>0</xdr:rowOff>
    </xdr:to>
    <xdr:sp macro="" textlink="">
      <xdr:nvSpPr>
        <xdr:cNvPr id="10" name="正方形/長方形 9">
          <a:extLst>
            <a:ext uri="{FF2B5EF4-FFF2-40B4-BE49-F238E27FC236}">
              <a16:creationId xmlns:a16="http://schemas.microsoft.com/office/drawing/2014/main" id="{E9E45128-5134-498D-822F-107DF6E732CB}"/>
            </a:ext>
          </a:extLst>
        </xdr:cNvPr>
        <xdr:cNvSpPr/>
      </xdr:nvSpPr>
      <xdr:spPr>
        <a:xfrm>
          <a:off x="1" y="4383049"/>
          <a:ext cx="5761462" cy="38719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ある日のお祝い食事。ひし</a:t>
          </a:r>
          <a:r>
            <a:rPr kumimoji="1" lang="ja-JP" altLang="en-US" sz="1400" b="1"/>
            <a:t>形ちらし</a:t>
          </a:r>
          <a:r>
            <a:rPr kumimoji="1" lang="ja-JP" altLang="en-US" sz="1400"/>
            <a:t>寿司、ハム、焼き魚、ゴマ豆腐</a:t>
          </a:r>
        </a:p>
      </xdr:txBody>
    </xdr:sp>
    <xdr:clientData/>
  </xdr:twoCellAnchor>
  <xdr:twoCellAnchor>
    <xdr:from>
      <xdr:col>7</xdr:col>
      <xdr:colOff>975732</xdr:colOff>
      <xdr:row>19</xdr:row>
      <xdr:rowOff>92927</xdr:rowOff>
    </xdr:from>
    <xdr:to>
      <xdr:col>26</xdr:col>
      <xdr:colOff>1</xdr:colOff>
      <xdr:row>21</xdr:row>
      <xdr:rowOff>15488</xdr:rowOff>
    </xdr:to>
    <xdr:sp macro="" textlink="">
      <xdr:nvSpPr>
        <xdr:cNvPr id="11" name="正方形/長方形 10">
          <a:extLst>
            <a:ext uri="{FF2B5EF4-FFF2-40B4-BE49-F238E27FC236}">
              <a16:creationId xmlns:a16="http://schemas.microsoft.com/office/drawing/2014/main" id="{4F1F966F-CC1A-4EEF-BD9E-05A8172E82D8}"/>
            </a:ext>
          </a:extLst>
        </xdr:cNvPr>
        <xdr:cNvSpPr/>
      </xdr:nvSpPr>
      <xdr:spPr>
        <a:xfrm>
          <a:off x="5761464" y="4367561"/>
          <a:ext cx="5745976" cy="41817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t>今日は天気がいいのでレモンの木の剪定と草取り、肥料と水やりをしました</a:t>
          </a:r>
          <a:r>
            <a:rPr kumimoji="1" lang="ja-JP" altLang="en-US" sz="1100" b="1"/>
            <a:t>。</a:t>
          </a:r>
        </a:p>
      </xdr:txBody>
    </xdr:sp>
    <xdr:clientData/>
  </xdr:twoCellAnchor>
  <xdr:twoCellAnchor editAs="oneCell">
    <xdr:from>
      <xdr:col>4</xdr:col>
      <xdr:colOff>203201</xdr:colOff>
      <xdr:row>66</xdr:row>
      <xdr:rowOff>57150</xdr:rowOff>
    </xdr:from>
    <xdr:to>
      <xdr:col>5</xdr:col>
      <xdr:colOff>946152</xdr:colOff>
      <xdr:row>68</xdr:row>
      <xdr:rowOff>158751</xdr:rowOff>
    </xdr:to>
    <xdr:pic>
      <xdr:nvPicPr>
        <xdr:cNvPr id="14" name="図 13" descr="お店の看板のイラスト「営業中・本日休業・準備中・OPEN・CLOSED」 | かわいいフリー素材集 いらすとや">
          <a:extLst>
            <a:ext uri="{FF2B5EF4-FFF2-40B4-BE49-F238E27FC236}">
              <a16:creationId xmlns:a16="http://schemas.microsoft.com/office/drawing/2014/main" id="{7EFE7367-01E6-48DD-91FD-83ADDE58F25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3332"/>
        <a:stretch/>
      </xdr:blipFill>
      <xdr:spPr bwMode="auto">
        <a:xfrm>
          <a:off x="2971801" y="14630400"/>
          <a:ext cx="11049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944756</xdr:colOff>
      <xdr:row>21</xdr:row>
      <xdr:rowOff>30976</xdr:rowOff>
    </xdr:from>
    <xdr:to>
      <xdr:col>25</xdr:col>
      <xdr:colOff>1812074</xdr:colOff>
      <xdr:row>32</xdr:row>
      <xdr:rowOff>0</xdr:rowOff>
    </xdr:to>
    <xdr:pic>
      <xdr:nvPicPr>
        <xdr:cNvPr id="9" name="図 8">
          <a:extLst>
            <a:ext uri="{FF2B5EF4-FFF2-40B4-BE49-F238E27FC236}">
              <a16:creationId xmlns:a16="http://schemas.microsoft.com/office/drawing/2014/main" id="{7DEF1B59-A929-3F6C-5A96-049CC6843462}"/>
            </a:ext>
          </a:extLst>
        </xdr:cNvPr>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339000"/>
                  </a14:imgEffect>
                </a14:imgLayer>
              </a14:imgProps>
            </a:ext>
            <a:ext uri="{28A0092B-C50C-407E-A947-70E740481C1C}">
              <a14:useLocalDpi xmlns:a14="http://schemas.microsoft.com/office/drawing/2010/main" val="0"/>
            </a:ext>
          </a:extLst>
        </a:blip>
        <a:srcRect/>
        <a:stretch>
          <a:fillRect/>
        </a:stretch>
      </xdr:blipFill>
      <xdr:spPr bwMode="auto">
        <a:xfrm>
          <a:off x="5730488" y="4801220"/>
          <a:ext cx="5761464" cy="2694878"/>
        </a:xfrm>
        <a:prstGeom prst="rect">
          <a:avLst/>
        </a:prstGeom>
        <a:noFill/>
        <a:effectLst>
          <a:glow rad="63500">
            <a:schemeClr val="accent6">
              <a:lumMod val="20000"/>
              <a:lumOff val="80000"/>
              <a:alpha val="40000"/>
            </a:schemeClr>
          </a:glow>
          <a:reflection blurRad="431800" stA="27000" endPos="65000" dist="50800" dir="5400000" sy="-100000" algn="bl" rotWithShape="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15488</xdr:colOff>
      <xdr:row>21</xdr:row>
      <xdr:rowOff>0</xdr:rowOff>
    </xdr:from>
    <xdr:to>
      <xdr:col>7</xdr:col>
      <xdr:colOff>960244</xdr:colOff>
      <xdr:row>31</xdr:row>
      <xdr:rowOff>222250</xdr:rowOff>
    </xdr:to>
    <xdr:pic>
      <xdr:nvPicPr>
        <xdr:cNvPr id="12" name="図 11">
          <a:extLst>
            <a:ext uri="{FF2B5EF4-FFF2-40B4-BE49-F238E27FC236}">
              <a16:creationId xmlns:a16="http://schemas.microsoft.com/office/drawing/2014/main" id="{B44154E0-E6AE-8FE8-5124-62514A529532}"/>
            </a:ext>
          </a:extLst>
        </xdr:cNvPr>
        <xdr:cNvPicPr>
          <a:picLocks noChangeAspect="1" noChangeArrowheads="1"/>
        </xdr:cNvPicPr>
      </xdr:nvPicPr>
      <xdr:blipFill>
        <a:blip xmlns:r="http://schemas.openxmlformats.org/officeDocument/2006/relationships" r:embed="rId6">
          <a:extLst>
            <a:ext uri="{BEBA8EAE-BF5A-486C-A8C5-ECC9F3942E4B}">
              <a14:imgProps xmlns:a14="http://schemas.microsoft.com/office/drawing/2010/main">
                <a14:imgLayer r:embed="rId7">
                  <a14:imgEffect>
                    <a14:colorTemperature colorTemp="4890"/>
                  </a14:imgEffect>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5488" y="4770244"/>
          <a:ext cx="5730488" cy="2700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30977</xdr:colOff>
      <xdr:row>18</xdr:row>
      <xdr:rowOff>92925</xdr:rowOff>
    </xdr:from>
    <xdr:to>
      <xdr:col>25</xdr:col>
      <xdr:colOff>1595246</xdr:colOff>
      <xdr:row>33</xdr:row>
      <xdr:rowOff>185853</xdr:rowOff>
    </xdr:to>
    <xdr:pic>
      <xdr:nvPicPr>
        <xdr:cNvPr id="24" name="図 23">
          <a:extLst>
            <a:ext uri="{FF2B5EF4-FFF2-40B4-BE49-F238E27FC236}">
              <a16:creationId xmlns:a16="http://schemas.microsoft.com/office/drawing/2014/main" id="{51FEE4A8-F73B-E32A-DC80-ECC10CCBAB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5123" y="4119754"/>
          <a:ext cx="5080001" cy="3810001"/>
        </a:xfrm>
        <a:prstGeom prst="rect">
          <a:avLst/>
        </a:prstGeom>
      </xdr:spPr>
    </xdr:pic>
    <xdr:clientData/>
  </xdr:twoCellAnchor>
  <xdr:twoCellAnchor>
    <xdr:from>
      <xdr:col>0</xdr:col>
      <xdr:colOff>171823</xdr:colOff>
      <xdr:row>33</xdr:row>
      <xdr:rowOff>184214</xdr:rowOff>
    </xdr:from>
    <xdr:to>
      <xdr:col>26</xdr:col>
      <xdr:colOff>218286</xdr:colOff>
      <xdr:row>48</xdr:row>
      <xdr:rowOff>91287</xdr:rowOff>
    </xdr:to>
    <xdr:sp macro="" textlink="">
      <xdr:nvSpPr>
        <xdr:cNvPr id="2" name="角丸四角形 4">
          <a:extLst>
            <a:ext uri="{FF2B5EF4-FFF2-40B4-BE49-F238E27FC236}">
              <a16:creationId xmlns:a16="http://schemas.microsoft.com/office/drawing/2014/main" id="{FB010D94-50DB-4B5C-8CD5-0AAFD98893F3}"/>
            </a:ext>
          </a:extLst>
        </xdr:cNvPr>
        <xdr:cNvSpPr/>
      </xdr:nvSpPr>
      <xdr:spPr>
        <a:xfrm>
          <a:off x="171823" y="8132920"/>
          <a:ext cx="11708051" cy="2693602"/>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4</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作業内容・お知らせ</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r>
            <a:rPr kumimoji="1" lang="ja-JP" altLang="en-US" sz="1800" b="0" baseline="0">
              <a:solidFill>
                <a:srgbClr val="FF0000"/>
              </a:solidFill>
              <a:latin typeface="+mj-ea"/>
              <a:ea typeface="+mj-ea"/>
            </a:rPr>
            <a:t>　</a:t>
          </a:r>
          <a:r>
            <a:rPr kumimoji="1" lang="en-US" altLang="ja-JP" sz="1800" b="1" baseline="0">
              <a:solidFill>
                <a:sysClr val="windowText" lastClr="000000"/>
              </a:solidFill>
              <a:latin typeface="HG明朝B" panose="02020809000000000000" pitchFamily="17" charset="-128"/>
              <a:ea typeface="HG明朝B" panose="02020809000000000000" pitchFamily="17" charset="-128"/>
            </a:rPr>
            <a:t>※</a:t>
          </a:r>
          <a:r>
            <a:rPr kumimoji="1" lang="ja-JP" altLang="en-US" sz="1800" b="1" baseline="0">
              <a:solidFill>
                <a:sysClr val="windowText" lastClr="000000"/>
              </a:solidFill>
              <a:latin typeface="HG明朝B" panose="02020809000000000000" pitchFamily="17" charset="-128"/>
              <a:ea typeface="HG明朝B" panose="02020809000000000000" pitchFamily="17" charset="-128"/>
            </a:rPr>
            <a:t> 連休はお休みです。</a:t>
          </a:r>
          <a:endParaRPr kumimoji="1" lang="en-US" altLang="ja-JP" sz="1800" b="1" baseline="0">
            <a:solidFill>
              <a:sysClr val="windowText" lastClr="000000"/>
            </a:solidFill>
            <a:latin typeface="HG明朝B" panose="02020809000000000000" pitchFamily="17" charset="-128"/>
            <a:ea typeface="HG明朝B" panose="02020809000000000000" pitchFamily="17" charset="-128"/>
          </a:endParaRPr>
        </a:p>
        <a:p>
          <a:pPr algn="l">
            <a:lnSpc>
              <a:spcPts val="2800"/>
            </a:lnSpc>
          </a:pPr>
          <a:r>
            <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a:t>
          </a:r>
          <a:r>
            <a:rPr kumimoji="1" lang="ja-JP" altLang="en-US"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大洋電気さんの小手先のケース入れ作業。</a:t>
          </a:r>
          <a:endPar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endParaRPr>
        </a:p>
        <a:p>
          <a:pPr algn="l">
            <a:lnSpc>
              <a:spcPts val="2800"/>
            </a:lnSpc>
          </a:pPr>
          <a:r>
            <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a:t>
          </a:r>
          <a:r>
            <a:rPr kumimoji="1" lang="ja-JP" altLang="en-US"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琥珀糖の製造と販売</a:t>
          </a:r>
          <a:endPar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endParaRPr>
        </a:p>
        <a:p>
          <a:pPr algn="l">
            <a:lnSpc>
              <a:spcPts val="2800"/>
            </a:lnSpc>
          </a:pPr>
          <a:r>
            <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a:t>
          </a:r>
          <a:r>
            <a:rPr kumimoji="1" lang="ja-JP" altLang="en-US"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草取り等の施設外就労　</a:t>
          </a:r>
          <a:endPar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endParaRPr>
        </a:p>
        <a:p>
          <a:pPr algn="l">
            <a:lnSpc>
              <a:spcPts val="2800"/>
            </a:lnSpc>
          </a:pPr>
          <a:r>
            <a:rPr kumimoji="1" lang="ja-JP" altLang="en-US" sz="1600" b="0">
              <a:solidFill>
                <a:sysClr val="windowText" lastClr="000000"/>
              </a:solidFill>
              <a:latin typeface="+mj-ea"/>
              <a:ea typeface="+mj-ea"/>
            </a:rPr>
            <a:t>　　　　　　　</a:t>
          </a:r>
          <a:endParaRPr kumimoji="1" lang="ja-JP" altLang="en-US" sz="1600" b="1">
            <a:solidFill>
              <a:srgbClr val="FF0000"/>
            </a:solidFill>
            <a:latin typeface="+mj-ea"/>
            <a:ea typeface="+mj-ea"/>
          </a:endParaRPr>
        </a:p>
      </xdr:txBody>
    </xdr:sp>
    <xdr:clientData/>
  </xdr:twoCellAnchor>
  <xdr:twoCellAnchor>
    <xdr:from>
      <xdr:col>0</xdr:col>
      <xdr:colOff>0</xdr:colOff>
      <xdr:row>6</xdr:row>
      <xdr:rowOff>15487</xdr:rowOff>
    </xdr:from>
    <xdr:to>
      <xdr:col>26</xdr:col>
      <xdr:colOff>77439</xdr:colOff>
      <xdr:row>17</xdr:row>
      <xdr:rowOff>92927</xdr:rowOff>
    </xdr:to>
    <xdr:sp macro="" textlink="">
      <xdr:nvSpPr>
        <xdr:cNvPr id="4" name="角丸四角形 3">
          <a:extLst>
            <a:ext uri="{FF2B5EF4-FFF2-40B4-BE49-F238E27FC236}">
              <a16:creationId xmlns:a16="http://schemas.microsoft.com/office/drawing/2014/main" id="{7510BB67-0CB3-4517-A556-77CA536FD9A8}"/>
            </a:ext>
          </a:extLst>
        </xdr:cNvPr>
        <xdr:cNvSpPr/>
      </xdr:nvSpPr>
      <xdr:spPr>
        <a:xfrm>
          <a:off x="0" y="1161585"/>
          <a:ext cx="11584878" cy="2710366"/>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2000" b="1">
              <a:solidFill>
                <a:srgbClr val="0070C0"/>
              </a:solidFill>
              <a:latin typeface="游明朝" panose="02020400000000000000" pitchFamily="18" charset="-128"/>
              <a:ea typeface="游明朝" panose="02020400000000000000" pitchFamily="18" charset="-128"/>
            </a:rPr>
            <a:t>ひまわりをご利用の皆さま、ご家族の皆さまへ</a:t>
          </a:r>
          <a:endParaRPr kumimoji="1" lang="en-US" altLang="ja-JP" sz="2000" b="1">
            <a:solidFill>
              <a:srgbClr val="0070C0"/>
            </a:solidFill>
            <a:latin typeface="游明朝" panose="02020400000000000000" pitchFamily="18" charset="-128"/>
            <a:ea typeface="游明朝" panose="02020400000000000000" pitchFamily="18" charset="-128"/>
          </a:endParaRPr>
        </a:p>
        <a:p>
          <a:pPr algn="l">
            <a:lnSpc>
              <a:spcPts val="2800"/>
            </a:lnSpc>
          </a:pPr>
          <a:r>
            <a:rPr kumimoji="1" lang="en-US" altLang="ja-JP" sz="2000" b="1">
              <a:solidFill>
                <a:sysClr val="windowText" lastClr="000000"/>
              </a:solidFill>
              <a:latin typeface="HG明朝B" panose="02020809000000000000" pitchFamily="17" charset="-128"/>
              <a:ea typeface="HG明朝B" panose="02020809000000000000" pitchFamily="17" charset="-128"/>
            </a:rPr>
            <a:t>5</a:t>
          </a:r>
          <a:r>
            <a:rPr kumimoji="1" lang="ja-JP" altLang="en-US" sz="2000" b="1">
              <a:solidFill>
                <a:sysClr val="windowText" lastClr="000000"/>
              </a:solidFill>
              <a:latin typeface="HG明朝B" panose="02020809000000000000" pitchFamily="17" charset="-128"/>
              <a:ea typeface="HG明朝B" panose="02020809000000000000" pitchFamily="17" charset="-128"/>
            </a:rPr>
            <a:t>月の連休の季節になりました。いかがお過ごしですか？</a:t>
          </a:r>
          <a:endParaRPr kumimoji="1" lang="en-US" altLang="ja-JP" sz="2000" b="1">
            <a:solidFill>
              <a:sysClr val="windowText" lastClr="000000"/>
            </a:solidFill>
            <a:latin typeface="HG明朝B" panose="02020809000000000000" pitchFamily="17" charset="-128"/>
            <a:ea typeface="HG明朝B" panose="02020809000000000000" pitchFamily="17" charset="-128"/>
          </a:endParaRPr>
        </a:p>
        <a:p>
          <a:pPr algn="l">
            <a:lnSpc>
              <a:spcPts val="2800"/>
            </a:lnSpc>
          </a:pPr>
          <a:r>
            <a:rPr kumimoji="1" lang="en-US" altLang="ja-JP" sz="2000" b="1">
              <a:solidFill>
                <a:sysClr val="windowText" lastClr="000000"/>
              </a:solidFill>
              <a:latin typeface="HG明朝B" panose="02020809000000000000" pitchFamily="17" charset="-128"/>
              <a:ea typeface="HG明朝B" panose="02020809000000000000" pitchFamily="17" charset="-128"/>
            </a:rPr>
            <a:t>4</a:t>
          </a:r>
          <a:r>
            <a:rPr kumimoji="1" lang="ja-JP" altLang="en-US" sz="2000" b="1">
              <a:solidFill>
                <a:sysClr val="windowText" lastClr="000000"/>
              </a:solidFill>
              <a:latin typeface="HG明朝B" panose="02020809000000000000" pitchFamily="17" charset="-128"/>
              <a:ea typeface="HG明朝B" panose="02020809000000000000" pitchFamily="17" charset="-128"/>
            </a:rPr>
            <a:t>月</a:t>
          </a:r>
          <a:r>
            <a:rPr kumimoji="1" lang="en-US" altLang="ja-JP" sz="2000" b="1">
              <a:solidFill>
                <a:sysClr val="windowText" lastClr="000000"/>
              </a:solidFill>
              <a:latin typeface="HG明朝B" panose="02020809000000000000" pitchFamily="17" charset="-128"/>
              <a:ea typeface="HG明朝B" panose="02020809000000000000" pitchFamily="17" charset="-128"/>
            </a:rPr>
            <a:t>25</a:t>
          </a:r>
          <a:r>
            <a:rPr kumimoji="1" lang="ja-JP" altLang="en-US" sz="2000" b="1">
              <a:solidFill>
                <a:sysClr val="windowText" lastClr="000000"/>
              </a:solidFill>
              <a:latin typeface="HG明朝B" panose="02020809000000000000" pitchFamily="17" charset="-128"/>
              <a:ea typeface="HG明朝B" panose="02020809000000000000" pitchFamily="17" charset="-128"/>
            </a:rPr>
            <a:t>日に業務用の乾燥機が搬入されます。厚生労働省と広島県との助成金申請が通りました。今後は琥珀糖はもとよりドライフルーツ、ドライベジタブルも作って販売していきます。販路拡大もしていきます。</a:t>
          </a:r>
          <a:r>
            <a:rPr kumimoji="1" lang="ja-JP" altLang="en-US" sz="20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益々忙しいことになりますが、工賃向上のためによろしくお願いいたします。皆様の余暇活動も随時取り入れていきますので楽しみにしておいてください。</a:t>
          </a:r>
          <a:endParaRPr kumimoji="1" lang="en-US" altLang="ja-JP" sz="20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endParaRPr>
        </a:p>
        <a:p>
          <a:pPr algn="l">
            <a:lnSpc>
              <a:spcPts val="2400"/>
            </a:lnSpc>
          </a:pPr>
          <a:endParaRPr kumimoji="1" lang="en-US" altLang="ja-JP" sz="2000" b="1">
            <a:solidFill>
              <a:sysClr val="windowText" lastClr="000000"/>
            </a:solidFill>
            <a:latin typeface="游明朝 Demibold" panose="02020600000000000000" pitchFamily="18" charset="-128"/>
            <a:ea typeface="游明朝 Demibold" panose="02020600000000000000" pitchFamily="18" charset="-128"/>
          </a:endParaRPr>
        </a:p>
      </xdr:txBody>
    </xdr:sp>
    <xdr:clientData/>
  </xdr:twoCellAnchor>
  <xdr:twoCellAnchor editAs="oneCell">
    <xdr:from>
      <xdr:col>5</xdr:col>
      <xdr:colOff>171450</xdr:colOff>
      <xdr:row>38</xdr:row>
      <xdr:rowOff>136671</xdr:rowOff>
    </xdr:from>
    <xdr:to>
      <xdr:col>7</xdr:col>
      <xdr:colOff>99424</xdr:colOff>
      <xdr:row>46</xdr:row>
      <xdr:rowOff>89647</xdr:rowOff>
    </xdr:to>
    <xdr:pic>
      <xdr:nvPicPr>
        <xdr:cNvPr id="5" name="図 4">
          <a:extLst>
            <a:ext uri="{FF2B5EF4-FFF2-40B4-BE49-F238E27FC236}">
              <a16:creationId xmlns:a16="http://schemas.microsoft.com/office/drawing/2014/main" id="{130CE38F-CF28-4B7D-A1B4-CA2EC20C4D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94100" y="9350521"/>
          <a:ext cx="1312274" cy="1248376"/>
        </a:xfrm>
        <a:prstGeom prst="rect">
          <a:avLst/>
        </a:prstGeom>
      </xdr:spPr>
    </xdr:pic>
    <xdr:clientData/>
  </xdr:twoCellAnchor>
  <xdr:twoCellAnchor editAs="oneCell">
    <xdr:from>
      <xdr:col>7</xdr:col>
      <xdr:colOff>393700</xdr:colOff>
      <xdr:row>38</xdr:row>
      <xdr:rowOff>154315</xdr:rowOff>
    </xdr:from>
    <xdr:to>
      <xdr:col>9</xdr:col>
      <xdr:colOff>282915</xdr:colOff>
      <xdr:row>47</xdr:row>
      <xdr:rowOff>43464</xdr:rowOff>
    </xdr:to>
    <xdr:pic>
      <xdr:nvPicPr>
        <xdr:cNvPr id="6" name="図 5">
          <a:extLst>
            <a:ext uri="{FF2B5EF4-FFF2-40B4-BE49-F238E27FC236}">
              <a16:creationId xmlns:a16="http://schemas.microsoft.com/office/drawing/2014/main" id="{CDFB60AA-5461-4CD2-A32F-F66C6241A58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00650" y="9368165"/>
          <a:ext cx="1273515" cy="1298849"/>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7" name="テキスト ボックス 6">
          <a:extLst>
            <a:ext uri="{FF2B5EF4-FFF2-40B4-BE49-F238E27FC236}">
              <a16:creationId xmlns:a16="http://schemas.microsoft.com/office/drawing/2014/main" id="{42CA1A1D-E050-439B-AF11-C42DE3877738}"/>
            </a:ext>
          </a:extLst>
        </xdr:cNvPr>
        <xdr:cNvSpPr txBox="1"/>
      </xdr:nvSpPr>
      <xdr:spPr>
        <a:xfrm>
          <a:off x="3557122" y="89549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424978</xdr:colOff>
      <xdr:row>36</xdr:row>
      <xdr:rowOff>243944</xdr:rowOff>
    </xdr:from>
    <xdr:to>
      <xdr:col>9</xdr:col>
      <xdr:colOff>247649</xdr:colOff>
      <xdr:row>38</xdr:row>
      <xdr:rowOff>229001</xdr:rowOff>
    </xdr:to>
    <xdr:sp macro="" textlink="">
      <xdr:nvSpPr>
        <xdr:cNvPr id="8" name="テキスト ボックス 7">
          <a:extLst>
            <a:ext uri="{FF2B5EF4-FFF2-40B4-BE49-F238E27FC236}">
              <a16:creationId xmlns:a16="http://schemas.microsoft.com/office/drawing/2014/main" id="{E13D288E-08DA-45B4-924F-C85524217307}"/>
            </a:ext>
          </a:extLst>
        </xdr:cNvPr>
        <xdr:cNvSpPr txBox="1"/>
      </xdr:nvSpPr>
      <xdr:spPr>
        <a:xfrm>
          <a:off x="5231928" y="8949794"/>
          <a:ext cx="1206971"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xdr:from>
      <xdr:col>0</xdr:col>
      <xdr:colOff>0</xdr:colOff>
      <xdr:row>16</xdr:row>
      <xdr:rowOff>185853</xdr:rowOff>
    </xdr:from>
    <xdr:to>
      <xdr:col>7</xdr:col>
      <xdr:colOff>975730</xdr:colOff>
      <xdr:row>18</xdr:row>
      <xdr:rowOff>108415</xdr:rowOff>
    </xdr:to>
    <xdr:sp macro="" textlink="">
      <xdr:nvSpPr>
        <xdr:cNvPr id="9" name="正方形/長方形 8">
          <a:extLst>
            <a:ext uri="{FF2B5EF4-FFF2-40B4-BE49-F238E27FC236}">
              <a16:creationId xmlns:a16="http://schemas.microsoft.com/office/drawing/2014/main" id="{BE7797F2-87D3-41E4-99C8-2F62A06EF899}"/>
            </a:ext>
          </a:extLst>
        </xdr:cNvPr>
        <xdr:cNvSpPr/>
      </xdr:nvSpPr>
      <xdr:spPr>
        <a:xfrm>
          <a:off x="0" y="3717073"/>
          <a:ext cx="5761462" cy="41817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暑い日の施設外就労　草取り、草刈りをしました。</a:t>
          </a:r>
        </a:p>
      </xdr:txBody>
    </xdr:sp>
    <xdr:clientData/>
  </xdr:twoCellAnchor>
  <xdr:twoCellAnchor>
    <xdr:from>
      <xdr:col>7</xdr:col>
      <xdr:colOff>991219</xdr:colOff>
      <xdr:row>16</xdr:row>
      <xdr:rowOff>185853</xdr:rowOff>
    </xdr:from>
    <xdr:to>
      <xdr:col>26</xdr:col>
      <xdr:colOff>15488</xdr:colOff>
      <xdr:row>18</xdr:row>
      <xdr:rowOff>108415</xdr:rowOff>
    </xdr:to>
    <xdr:sp macro="" textlink="">
      <xdr:nvSpPr>
        <xdr:cNvPr id="10" name="正方形/長方形 9">
          <a:extLst>
            <a:ext uri="{FF2B5EF4-FFF2-40B4-BE49-F238E27FC236}">
              <a16:creationId xmlns:a16="http://schemas.microsoft.com/office/drawing/2014/main" id="{113E975B-5CFC-42DD-8148-A8289D016C08}"/>
            </a:ext>
          </a:extLst>
        </xdr:cNvPr>
        <xdr:cNvSpPr/>
      </xdr:nvSpPr>
      <xdr:spPr>
        <a:xfrm>
          <a:off x="5776951" y="3717073"/>
          <a:ext cx="5745976" cy="41817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0"/>
            <a:t>　　母の日の苔玉を作って、ええじゃんへ出荷しました。</a:t>
          </a:r>
        </a:p>
      </xdr:txBody>
    </xdr:sp>
    <xdr:clientData/>
  </xdr:twoCellAnchor>
  <xdr:twoCellAnchor editAs="oneCell">
    <xdr:from>
      <xdr:col>4</xdr:col>
      <xdr:colOff>170365</xdr:colOff>
      <xdr:row>49</xdr:row>
      <xdr:rowOff>238052</xdr:rowOff>
    </xdr:from>
    <xdr:to>
      <xdr:col>5</xdr:col>
      <xdr:colOff>991220</xdr:colOff>
      <xdr:row>52</xdr:row>
      <xdr:rowOff>101988</xdr:rowOff>
    </xdr:to>
    <xdr:pic>
      <xdr:nvPicPr>
        <xdr:cNvPr id="14" name="図 13" descr="お店の看板のイラスト「営業中・本日休業・準備中・OPEN・CLOSED」 | かわいいフリー素材集 いらすとや">
          <a:extLst>
            <a:ext uri="{FF2B5EF4-FFF2-40B4-BE49-F238E27FC236}">
              <a16:creationId xmlns:a16="http://schemas.microsoft.com/office/drawing/2014/main" id="{0CC0D746-9445-9321-FEB2-4397A5FA693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3332"/>
        <a:stretch/>
      </xdr:blipFill>
      <xdr:spPr bwMode="auto">
        <a:xfrm>
          <a:off x="3221463" y="10940125"/>
          <a:ext cx="1177074" cy="51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296125</xdr:colOff>
      <xdr:row>54</xdr:row>
      <xdr:rowOff>30975</xdr:rowOff>
    </xdr:from>
    <xdr:to>
      <xdr:col>3</xdr:col>
      <xdr:colOff>882805</xdr:colOff>
      <xdr:row>56</xdr:row>
      <xdr:rowOff>170365</xdr:rowOff>
    </xdr:to>
    <xdr:pic>
      <xdr:nvPicPr>
        <xdr:cNvPr id="16" name="図 15" descr="お店の看板のイラスト「営業中・本日休業・準備中・OPEN・CLOSED」 | かわいいフリー素材集 いらすとや">
          <a:extLst>
            <a:ext uri="{FF2B5EF4-FFF2-40B4-BE49-F238E27FC236}">
              <a16:creationId xmlns:a16="http://schemas.microsoft.com/office/drawing/2014/main" id="{FA1EC8F6-19C9-B02B-DD1B-587C71E1AA52}"/>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3332"/>
        <a:stretch/>
      </xdr:blipFill>
      <xdr:spPr bwMode="auto">
        <a:xfrm>
          <a:off x="1674540" y="11801707"/>
          <a:ext cx="1237167" cy="54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141248</xdr:colOff>
      <xdr:row>54</xdr:row>
      <xdr:rowOff>10686</xdr:rowOff>
    </xdr:from>
    <xdr:to>
      <xdr:col>5</xdr:col>
      <xdr:colOff>929269</xdr:colOff>
      <xdr:row>56</xdr:row>
      <xdr:rowOff>132963</xdr:rowOff>
    </xdr:to>
    <xdr:pic>
      <xdr:nvPicPr>
        <xdr:cNvPr id="17" name="図 16" descr="お店の看板のイラスト「営業中・本日休業・準備中・OPEN・CLOSED」 | かわいいフリー素材集 いらすとや">
          <a:extLst>
            <a:ext uri="{FF2B5EF4-FFF2-40B4-BE49-F238E27FC236}">
              <a16:creationId xmlns:a16="http://schemas.microsoft.com/office/drawing/2014/main" id="{75E6E692-A69F-58E9-E616-B2C8A03853D2}"/>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3332"/>
        <a:stretch/>
      </xdr:blipFill>
      <xdr:spPr bwMode="auto">
        <a:xfrm>
          <a:off x="3192346" y="11781418"/>
          <a:ext cx="1144240" cy="52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141246</xdr:colOff>
      <xdr:row>49</xdr:row>
      <xdr:rowOff>227514</xdr:rowOff>
    </xdr:from>
    <xdr:to>
      <xdr:col>25</xdr:col>
      <xdr:colOff>263291</xdr:colOff>
      <xdr:row>52</xdr:row>
      <xdr:rowOff>154877</xdr:rowOff>
    </xdr:to>
    <xdr:pic>
      <xdr:nvPicPr>
        <xdr:cNvPr id="18" name="図 17" descr="お店の看板のイラスト「営業中・本日休業・準備中・OPEN・CLOSED」 | かわいいフリー素材集 いらすとや">
          <a:extLst>
            <a:ext uri="{FF2B5EF4-FFF2-40B4-BE49-F238E27FC236}">
              <a16:creationId xmlns:a16="http://schemas.microsoft.com/office/drawing/2014/main" id="{114346C2-561F-E6A9-0E7A-AE79ED65BF8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3332"/>
        <a:stretch/>
      </xdr:blipFill>
      <xdr:spPr bwMode="auto">
        <a:xfrm>
          <a:off x="8798929" y="10929587"/>
          <a:ext cx="1144240" cy="577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xdr:colOff>
      <xdr:row>18</xdr:row>
      <xdr:rowOff>99896</xdr:rowOff>
    </xdr:from>
    <xdr:to>
      <xdr:col>7</xdr:col>
      <xdr:colOff>665977</xdr:colOff>
      <xdr:row>33</xdr:row>
      <xdr:rowOff>204437</xdr:rowOff>
    </xdr:to>
    <xdr:pic>
      <xdr:nvPicPr>
        <xdr:cNvPr id="22" name="図 21">
          <a:extLst>
            <a:ext uri="{FF2B5EF4-FFF2-40B4-BE49-F238E27FC236}">
              <a16:creationId xmlns:a16="http://schemas.microsoft.com/office/drawing/2014/main" id="{E16FA963-F044-C936-683A-186504A0EE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56224" y="4126725"/>
          <a:ext cx="5095485" cy="3821614"/>
        </a:xfrm>
        <a:prstGeom prst="rect">
          <a:avLst/>
        </a:prstGeom>
      </xdr:spPr>
    </xdr:pic>
    <xdr:clientData/>
  </xdr:twoCellAnchor>
  <xdr:twoCellAnchor editAs="oneCell">
    <xdr:from>
      <xdr:col>0</xdr:col>
      <xdr:colOff>108415</xdr:colOff>
      <xdr:row>54</xdr:row>
      <xdr:rowOff>46463</xdr:rowOff>
    </xdr:from>
    <xdr:to>
      <xdr:col>1</xdr:col>
      <xdr:colOff>989362</xdr:colOff>
      <xdr:row>56</xdr:row>
      <xdr:rowOff>185853</xdr:rowOff>
    </xdr:to>
    <xdr:pic>
      <xdr:nvPicPr>
        <xdr:cNvPr id="3" name="図 2" descr="お店の看板のイラスト「営業中・本日休業・準備中・OPEN・CLOSED」 | かわいいフリー素材集 いらすとや">
          <a:extLst>
            <a:ext uri="{FF2B5EF4-FFF2-40B4-BE49-F238E27FC236}">
              <a16:creationId xmlns:a16="http://schemas.microsoft.com/office/drawing/2014/main" id="{22FFDE2B-6298-4899-9DEF-A46F72FCEE4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3332"/>
        <a:stretch/>
      </xdr:blipFill>
      <xdr:spPr bwMode="auto">
        <a:xfrm>
          <a:off x="108415" y="11817195"/>
          <a:ext cx="1237167" cy="54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34</xdr:row>
      <xdr:rowOff>134470</xdr:rowOff>
    </xdr:from>
    <xdr:to>
      <xdr:col>25</xdr:col>
      <xdr:colOff>1785470</xdr:colOff>
      <xdr:row>47</xdr:row>
      <xdr:rowOff>89647</xdr:rowOff>
    </xdr:to>
    <xdr:sp macro="" textlink="">
      <xdr:nvSpPr>
        <xdr:cNvPr id="3" name="角丸四角形 4">
          <a:extLst>
            <a:ext uri="{FF2B5EF4-FFF2-40B4-BE49-F238E27FC236}">
              <a16:creationId xmlns:a16="http://schemas.microsoft.com/office/drawing/2014/main" id="{97A4D027-9853-40AA-9991-23EAD679FEED}"/>
            </a:ext>
          </a:extLst>
        </xdr:cNvPr>
        <xdr:cNvSpPr/>
      </xdr:nvSpPr>
      <xdr:spPr>
        <a:xfrm>
          <a:off x="0" y="8307294"/>
          <a:ext cx="11609294" cy="2375647"/>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7</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作業内容・お知らせ</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r>
            <a:rPr kumimoji="1" lang="ja-JP" altLang="en-US" sz="1800" b="0" baseline="0">
              <a:solidFill>
                <a:srgbClr val="FF0000"/>
              </a:solidFill>
              <a:latin typeface="+mj-ea"/>
              <a:ea typeface="+mj-ea"/>
            </a:rPr>
            <a:t>　</a:t>
          </a:r>
          <a:endParaRPr kumimoji="1" lang="en-US" altLang="ja-JP" sz="1800" b="1" baseline="0">
            <a:solidFill>
              <a:sysClr val="windowText" lastClr="000000"/>
            </a:solidFill>
            <a:latin typeface="HG明朝B" panose="02020809000000000000" pitchFamily="17" charset="-128"/>
            <a:ea typeface="HG明朝B" panose="02020809000000000000" pitchFamily="17" charset="-128"/>
          </a:endParaRPr>
        </a:p>
        <a:p>
          <a:pPr algn="l">
            <a:lnSpc>
              <a:spcPts val="2800"/>
            </a:lnSpc>
          </a:pPr>
          <a:r>
            <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a:t>
          </a:r>
          <a:r>
            <a:rPr kumimoji="1" lang="ja-JP" altLang="en-US"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大洋電気さんの小手先のケース入れ作業。</a:t>
          </a:r>
          <a:endPar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endParaRPr>
        </a:p>
        <a:p>
          <a:pPr algn="l">
            <a:lnSpc>
              <a:spcPts val="2800"/>
            </a:lnSpc>
          </a:pPr>
          <a:r>
            <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a:t>
          </a:r>
          <a:r>
            <a:rPr kumimoji="1" lang="ja-JP" altLang="en-US"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乾燥しいたけ・琥珀糖の製造と販売</a:t>
          </a:r>
          <a:endPar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endParaRPr>
        </a:p>
        <a:p>
          <a:pPr algn="l">
            <a:lnSpc>
              <a:spcPts val="2800"/>
            </a:lnSpc>
          </a:pPr>
          <a:r>
            <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a:t>
          </a:r>
          <a:r>
            <a:rPr kumimoji="1" lang="ja-JP" altLang="en-US"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rPr>
            <a:t>草取り等の施設外就労　</a:t>
          </a:r>
          <a:endParaRPr kumimoji="1" lang="en-US" altLang="ja-JP" sz="1600" b="1" i="0" u="none" strike="noStrike" kern="0" cap="none" spc="0" normalizeH="0" baseline="0" noProof="0">
            <a:ln>
              <a:noFill/>
            </a:ln>
            <a:solidFill>
              <a:sysClr val="windowText" lastClr="000000"/>
            </a:solidFill>
            <a:effectLst/>
            <a:uLnTx/>
            <a:uFillTx/>
            <a:latin typeface="HG明朝B" panose="02020809000000000000" pitchFamily="17" charset="-128"/>
            <a:ea typeface="HG明朝B" panose="02020809000000000000" pitchFamily="17" charset="-128"/>
            <a:cs typeface="+mn-cs"/>
          </a:endParaRPr>
        </a:p>
        <a:p>
          <a:pPr algn="l">
            <a:lnSpc>
              <a:spcPts val="2800"/>
            </a:lnSpc>
          </a:pPr>
          <a:r>
            <a:rPr kumimoji="1" lang="ja-JP" altLang="en-US" sz="1600" b="0">
              <a:solidFill>
                <a:sysClr val="windowText" lastClr="000000"/>
              </a:solidFill>
              <a:latin typeface="+mj-ea"/>
              <a:ea typeface="+mj-ea"/>
            </a:rPr>
            <a:t>　　　　　　　</a:t>
          </a:r>
          <a:endParaRPr kumimoji="1" lang="ja-JP" altLang="en-US" sz="1600" b="1">
            <a:solidFill>
              <a:srgbClr val="FF0000"/>
            </a:solidFill>
            <a:latin typeface="+mj-ea"/>
            <a:ea typeface="+mj-ea"/>
          </a:endParaRPr>
        </a:p>
      </xdr:txBody>
    </xdr:sp>
    <xdr:clientData/>
  </xdr:twoCellAnchor>
  <xdr:twoCellAnchor>
    <xdr:from>
      <xdr:col>0</xdr:col>
      <xdr:colOff>194236</xdr:colOff>
      <xdr:row>6</xdr:row>
      <xdr:rowOff>14941</xdr:rowOff>
    </xdr:from>
    <xdr:to>
      <xdr:col>25</xdr:col>
      <xdr:colOff>1837763</xdr:colOff>
      <xdr:row>20</xdr:row>
      <xdr:rowOff>134469</xdr:rowOff>
    </xdr:to>
    <xdr:sp macro="" textlink="">
      <xdr:nvSpPr>
        <xdr:cNvPr id="4" name="角丸四角形 3">
          <a:extLst>
            <a:ext uri="{FF2B5EF4-FFF2-40B4-BE49-F238E27FC236}">
              <a16:creationId xmlns:a16="http://schemas.microsoft.com/office/drawing/2014/main" id="{2A0C81FD-9E38-4BBD-81F1-99BE054BA0D9}"/>
            </a:ext>
          </a:extLst>
        </xdr:cNvPr>
        <xdr:cNvSpPr/>
      </xdr:nvSpPr>
      <xdr:spPr>
        <a:xfrm>
          <a:off x="194236" y="1210235"/>
          <a:ext cx="11467351" cy="3541058"/>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2000" b="1">
              <a:solidFill>
                <a:srgbClr val="0070C0"/>
              </a:solidFill>
              <a:latin typeface="游明朝" panose="02020400000000000000" pitchFamily="18" charset="-128"/>
              <a:ea typeface="游明朝" panose="02020400000000000000" pitchFamily="18" charset="-128"/>
            </a:rPr>
            <a:t>ひまわりをご利用の皆さま、ご家族の皆さまへ</a:t>
          </a:r>
          <a:endParaRPr kumimoji="1" lang="en-US" altLang="ja-JP" sz="2000" b="1">
            <a:solidFill>
              <a:srgbClr val="0070C0"/>
            </a:solidFill>
            <a:latin typeface="游明朝" panose="02020400000000000000" pitchFamily="18" charset="-128"/>
            <a:ea typeface="游明朝" panose="02020400000000000000" pitchFamily="18" charset="-128"/>
          </a:endParaRPr>
        </a:p>
        <a:p>
          <a:pPr algn="l">
            <a:lnSpc>
              <a:spcPts val="2800"/>
            </a:lnSpc>
          </a:pPr>
          <a:r>
            <a:rPr kumimoji="1" lang="ja-JP" altLang="en-US" sz="2000" b="1">
              <a:solidFill>
                <a:sysClr val="windowText" lastClr="000000"/>
              </a:solidFill>
              <a:latin typeface="游明朝" panose="02020400000000000000" pitchFamily="18" charset="-128"/>
              <a:ea typeface="游明朝" panose="02020400000000000000" pitchFamily="18" charset="-128"/>
            </a:rPr>
            <a:t>　今年も梅雨が明けたら暑くなりそうです。熱中症対策をしながら作業をします。</a:t>
          </a:r>
          <a:endParaRPr kumimoji="1" lang="en-US" altLang="ja-JP" sz="2000" b="1">
            <a:solidFill>
              <a:sysClr val="windowText" lastClr="000000"/>
            </a:solidFill>
            <a:latin typeface="游明朝" panose="02020400000000000000" pitchFamily="18" charset="-128"/>
            <a:ea typeface="游明朝" panose="02020400000000000000" pitchFamily="18" charset="-128"/>
          </a:endParaRPr>
        </a:p>
        <a:p>
          <a:pPr algn="l">
            <a:lnSpc>
              <a:spcPts val="2800"/>
            </a:lnSpc>
          </a:pPr>
          <a:r>
            <a:rPr kumimoji="1" lang="ja-JP" altLang="en-US" sz="2000" b="1">
              <a:solidFill>
                <a:sysClr val="windowText" lastClr="000000"/>
              </a:solidFill>
              <a:latin typeface="游明朝" panose="02020400000000000000" pitchFamily="18" charset="-128"/>
              <a:ea typeface="游明朝" panose="02020400000000000000" pitchFamily="18" charset="-128"/>
            </a:rPr>
            <a:t>４月に</a:t>
          </a:r>
          <a:r>
            <a:rPr kumimoji="1" lang="ja-JP" altLang="en-US" sz="2000" b="1" i="0" u="none" strike="noStrike" kern="0" cap="none" spc="0" normalizeH="0" baseline="0" noProof="0">
              <a:ln>
                <a:noFill/>
              </a:ln>
              <a:solidFill>
                <a:sysClr val="windowText" lastClr="000000"/>
              </a:solidFill>
              <a:effectLst/>
              <a:uLnTx/>
              <a:uFillTx/>
              <a:latin typeface="游明朝 Demibold" panose="02020600000000000000" pitchFamily="18" charset="-128"/>
              <a:ea typeface="游明朝 Demibold" panose="02020600000000000000" pitchFamily="18" charset="-128"/>
              <a:cs typeface="+mn-cs"/>
            </a:rPr>
            <a:t>補助金で</a:t>
          </a:r>
          <a:r>
            <a:rPr kumimoji="1" lang="ja-JP" altLang="en-US" sz="2000" b="1">
              <a:solidFill>
                <a:sysClr val="windowText" lastClr="000000"/>
              </a:solidFill>
              <a:latin typeface="游明朝" panose="02020400000000000000" pitchFamily="18" charset="-128"/>
              <a:ea typeface="游明朝" panose="02020400000000000000" pitchFamily="18" charset="-128"/>
            </a:rPr>
            <a:t>業務用乾燥機が</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入荷しましたので、乾燥シイタケや琥珀糖の乾燥をどんどんしています。販路拡大の為に今後はイベントに出店していきたいと思います。「</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6/14</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の福山のてしごと市」は雨のため中止になりましたが、</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6/29</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（日</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)10:00</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15</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00</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びんご運動公園で「フリーマーケット。」</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7/5</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（土）</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10</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時～</a:t>
          </a:r>
          <a:r>
            <a:rPr kumimoji="1" lang="en-US" altLang="ja-JP" sz="2000" b="1">
              <a:solidFill>
                <a:sysClr val="windowText" lastClr="000000"/>
              </a:solidFill>
              <a:latin typeface="游明朝 Demibold" panose="02020600000000000000" pitchFamily="18" charset="-128"/>
              <a:ea typeface="游明朝 Demibold" panose="02020600000000000000" pitchFamily="18" charset="-128"/>
            </a:rPr>
            <a:t>16</a:t>
          </a:r>
          <a:r>
            <a:rPr kumimoji="1" lang="ja-JP" altLang="en-US" sz="2000" b="1">
              <a:solidFill>
                <a:sysClr val="windowText" lastClr="000000"/>
              </a:solidFill>
              <a:latin typeface="游明朝 Demibold" panose="02020600000000000000" pitchFamily="18" charset="-128"/>
              <a:ea typeface="游明朝 Demibold" panose="02020600000000000000" pitchFamily="18" charset="-128"/>
            </a:rPr>
            <a:t>時「ふくやま駅地下手しごと市」を予定しています。５月から新しい職員さんが増えました。インスタグラムやホームページにも関わってもらっています。フォローしてくださいね。</a:t>
          </a:r>
          <a:endParaRPr kumimoji="1" lang="en-US" altLang="ja-JP" sz="2000" b="1">
            <a:solidFill>
              <a:sysClr val="windowText" lastClr="000000"/>
            </a:solidFill>
            <a:latin typeface="游明朝 Demibold" panose="02020600000000000000" pitchFamily="18" charset="-128"/>
            <a:ea typeface="游明朝 Demibold" panose="02020600000000000000" pitchFamily="18" charset="-128"/>
          </a:endParaRPr>
        </a:p>
      </xdr:txBody>
    </xdr:sp>
    <xdr:clientData/>
  </xdr:twoCellAnchor>
  <xdr:twoCellAnchor editAs="oneCell">
    <xdr:from>
      <xdr:col>5</xdr:col>
      <xdr:colOff>970803</xdr:colOff>
      <xdr:row>38</xdr:row>
      <xdr:rowOff>181495</xdr:rowOff>
    </xdr:from>
    <xdr:to>
      <xdr:col>7</xdr:col>
      <xdr:colOff>898777</xdr:colOff>
      <xdr:row>47</xdr:row>
      <xdr:rowOff>22413</xdr:rowOff>
    </xdr:to>
    <xdr:pic>
      <xdr:nvPicPr>
        <xdr:cNvPr id="5" name="図 4">
          <a:extLst>
            <a:ext uri="{FF2B5EF4-FFF2-40B4-BE49-F238E27FC236}">
              <a16:creationId xmlns:a16="http://schemas.microsoft.com/office/drawing/2014/main" id="{37DB1CED-213F-46DC-B906-ED029944AA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92332" y="9370319"/>
          <a:ext cx="1310033" cy="1245388"/>
        </a:xfrm>
        <a:prstGeom prst="rect">
          <a:avLst/>
        </a:prstGeom>
      </xdr:spPr>
    </xdr:pic>
    <xdr:clientData/>
  </xdr:twoCellAnchor>
  <xdr:twoCellAnchor editAs="oneCell">
    <xdr:from>
      <xdr:col>8</xdr:col>
      <xdr:colOff>20170</xdr:colOff>
      <xdr:row>38</xdr:row>
      <xdr:rowOff>169256</xdr:rowOff>
    </xdr:from>
    <xdr:to>
      <xdr:col>9</xdr:col>
      <xdr:colOff>932856</xdr:colOff>
      <xdr:row>47</xdr:row>
      <xdr:rowOff>58405</xdr:rowOff>
    </xdr:to>
    <xdr:pic>
      <xdr:nvPicPr>
        <xdr:cNvPr id="6" name="図 5">
          <a:extLst>
            <a:ext uri="{FF2B5EF4-FFF2-40B4-BE49-F238E27FC236}">
              <a16:creationId xmlns:a16="http://schemas.microsoft.com/office/drawing/2014/main" id="{052BFF78-3FE1-4E7F-932F-CFD0F542F2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7229" y="9358080"/>
          <a:ext cx="1271274" cy="1293619"/>
        </a:xfrm>
        <a:prstGeom prst="rect">
          <a:avLst/>
        </a:prstGeom>
      </xdr:spPr>
    </xdr:pic>
    <xdr:clientData/>
  </xdr:twoCellAnchor>
  <xdr:twoCellAnchor>
    <xdr:from>
      <xdr:col>5</xdr:col>
      <xdr:colOff>986119</xdr:colOff>
      <xdr:row>36</xdr:row>
      <xdr:rowOff>181877</xdr:rowOff>
    </xdr:from>
    <xdr:to>
      <xdr:col>7</xdr:col>
      <xdr:colOff>853141</xdr:colOff>
      <xdr:row>38</xdr:row>
      <xdr:rowOff>186764</xdr:rowOff>
    </xdr:to>
    <xdr:sp macro="" textlink="">
      <xdr:nvSpPr>
        <xdr:cNvPr id="7" name="テキスト ボックス 6">
          <a:extLst>
            <a:ext uri="{FF2B5EF4-FFF2-40B4-BE49-F238E27FC236}">
              <a16:creationId xmlns:a16="http://schemas.microsoft.com/office/drawing/2014/main" id="{7C93DA17-D887-4BC2-9770-73976D94ACF8}"/>
            </a:ext>
          </a:extLst>
        </xdr:cNvPr>
        <xdr:cNvSpPr txBox="1"/>
      </xdr:nvSpPr>
      <xdr:spPr>
        <a:xfrm>
          <a:off x="4407648" y="8862701"/>
          <a:ext cx="1249081"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8</xdr:col>
      <xdr:colOff>0</xdr:colOff>
      <xdr:row>36</xdr:row>
      <xdr:rowOff>134471</xdr:rowOff>
    </xdr:from>
    <xdr:to>
      <xdr:col>9</xdr:col>
      <xdr:colOff>941293</xdr:colOff>
      <xdr:row>38</xdr:row>
      <xdr:rowOff>104589</xdr:rowOff>
    </xdr:to>
    <xdr:sp macro="" textlink="">
      <xdr:nvSpPr>
        <xdr:cNvPr id="8" name="テキスト ボックス 7">
          <a:extLst>
            <a:ext uri="{FF2B5EF4-FFF2-40B4-BE49-F238E27FC236}">
              <a16:creationId xmlns:a16="http://schemas.microsoft.com/office/drawing/2014/main" id="{89ED19C9-A950-4F26-AF65-705E98099772}"/>
            </a:ext>
          </a:extLst>
        </xdr:cNvPr>
        <xdr:cNvSpPr txBox="1"/>
      </xdr:nvSpPr>
      <xdr:spPr>
        <a:xfrm>
          <a:off x="5827059" y="8815295"/>
          <a:ext cx="1299881" cy="478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xdr:from>
      <xdr:col>0</xdr:col>
      <xdr:colOff>239058</xdr:colOff>
      <xdr:row>19</xdr:row>
      <xdr:rowOff>52294</xdr:rowOff>
    </xdr:from>
    <xdr:to>
      <xdr:col>14</xdr:col>
      <xdr:colOff>149411</xdr:colOff>
      <xdr:row>20</xdr:row>
      <xdr:rowOff>224117</xdr:rowOff>
    </xdr:to>
    <xdr:sp macro="" textlink="">
      <xdr:nvSpPr>
        <xdr:cNvPr id="9" name="正方形/長方形 8">
          <a:extLst>
            <a:ext uri="{FF2B5EF4-FFF2-40B4-BE49-F238E27FC236}">
              <a16:creationId xmlns:a16="http://schemas.microsoft.com/office/drawing/2014/main" id="{EE173BE8-8A99-4A9B-805F-E9BBCB299ABE}"/>
            </a:ext>
          </a:extLst>
        </xdr:cNvPr>
        <xdr:cNvSpPr/>
      </xdr:nvSpPr>
      <xdr:spPr>
        <a:xfrm>
          <a:off x="239058" y="4415118"/>
          <a:ext cx="7836647" cy="42582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t>ジャムと椎茸と琥珀糖です。</a:t>
          </a:r>
        </a:p>
      </xdr:txBody>
    </xdr:sp>
    <xdr:clientData/>
  </xdr:twoCellAnchor>
  <xdr:twoCellAnchor>
    <xdr:from>
      <xdr:col>15</xdr:col>
      <xdr:colOff>89646</xdr:colOff>
      <xdr:row>19</xdr:row>
      <xdr:rowOff>59765</xdr:rowOff>
    </xdr:from>
    <xdr:to>
      <xdr:col>25</xdr:col>
      <xdr:colOff>1755587</xdr:colOff>
      <xdr:row>20</xdr:row>
      <xdr:rowOff>216647</xdr:rowOff>
    </xdr:to>
    <xdr:sp macro="" textlink="">
      <xdr:nvSpPr>
        <xdr:cNvPr id="10" name="正方形/長方形 9">
          <a:extLst>
            <a:ext uri="{FF2B5EF4-FFF2-40B4-BE49-F238E27FC236}">
              <a16:creationId xmlns:a16="http://schemas.microsoft.com/office/drawing/2014/main" id="{5890BBAF-1264-478C-A6EE-4F5CB2ED96B1}"/>
            </a:ext>
          </a:extLst>
        </xdr:cNvPr>
        <xdr:cNvSpPr/>
      </xdr:nvSpPr>
      <xdr:spPr>
        <a:xfrm>
          <a:off x="8195234" y="4422589"/>
          <a:ext cx="3384177" cy="41088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0"/>
            <a:t>　　浦崎のモンサンミッシェル沖野観音です。</a:t>
          </a:r>
        </a:p>
      </xdr:txBody>
    </xdr:sp>
    <xdr:clientData/>
  </xdr:twoCellAnchor>
  <xdr:twoCellAnchor editAs="oneCell">
    <xdr:from>
      <xdr:col>4</xdr:col>
      <xdr:colOff>261473</xdr:colOff>
      <xdr:row>20</xdr:row>
      <xdr:rowOff>221458</xdr:rowOff>
    </xdr:from>
    <xdr:to>
      <xdr:col>8</xdr:col>
      <xdr:colOff>89651</xdr:colOff>
      <xdr:row>34</xdr:row>
      <xdr:rowOff>121853</xdr:rowOff>
    </xdr:to>
    <xdr:pic>
      <xdr:nvPicPr>
        <xdr:cNvPr id="2" name="図 1">
          <a:extLst>
            <a:ext uri="{FF2B5EF4-FFF2-40B4-BE49-F238E27FC236}">
              <a16:creationId xmlns:a16="http://schemas.microsoft.com/office/drawing/2014/main" id="{616F31B0-EB94-F456-42CD-D2149E6232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3324414" y="4838282"/>
          <a:ext cx="2592296" cy="345639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268941</xdr:colOff>
      <xdr:row>20</xdr:row>
      <xdr:rowOff>241766</xdr:rowOff>
    </xdr:from>
    <xdr:to>
      <xdr:col>3</xdr:col>
      <xdr:colOff>814294</xdr:colOff>
      <xdr:row>34</xdr:row>
      <xdr:rowOff>130510</xdr:rowOff>
    </xdr:to>
    <xdr:pic>
      <xdr:nvPicPr>
        <xdr:cNvPr id="11" name="図 10">
          <a:extLst>
            <a:ext uri="{FF2B5EF4-FFF2-40B4-BE49-F238E27FC236}">
              <a16:creationId xmlns:a16="http://schemas.microsoft.com/office/drawing/2014/main" id="{EFF7AFC8-8EAC-F631-0353-5F4265B9CD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941" y="4858590"/>
          <a:ext cx="2584824" cy="3444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127001</xdr:colOff>
      <xdr:row>20</xdr:row>
      <xdr:rowOff>224118</xdr:rowOff>
    </xdr:from>
    <xdr:to>
      <xdr:col>25</xdr:col>
      <xdr:colOff>1766914</xdr:colOff>
      <xdr:row>34</xdr:row>
      <xdr:rowOff>99840</xdr:rowOff>
    </xdr:to>
    <xdr:pic>
      <xdr:nvPicPr>
        <xdr:cNvPr id="12" name="図 11">
          <a:extLst>
            <a:ext uri="{FF2B5EF4-FFF2-40B4-BE49-F238E27FC236}">
              <a16:creationId xmlns:a16="http://schemas.microsoft.com/office/drawing/2014/main" id="{97945D5B-32A4-BE3F-9ADF-1C1422ADD37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54354" y="4840942"/>
          <a:ext cx="2536384" cy="343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306294</xdr:colOff>
      <xdr:row>20</xdr:row>
      <xdr:rowOff>224118</xdr:rowOff>
    </xdr:from>
    <xdr:to>
      <xdr:col>18</xdr:col>
      <xdr:colOff>143733</xdr:colOff>
      <xdr:row>34</xdr:row>
      <xdr:rowOff>89647</xdr:rowOff>
    </xdr:to>
    <xdr:pic>
      <xdr:nvPicPr>
        <xdr:cNvPr id="13" name="図 12">
          <a:extLst>
            <a:ext uri="{FF2B5EF4-FFF2-40B4-BE49-F238E27FC236}">
              <a16:creationId xmlns:a16="http://schemas.microsoft.com/office/drawing/2014/main" id="{51042819-355F-7D1C-D1CC-AF30E20793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33353" y="4840942"/>
          <a:ext cx="2579145" cy="3421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1018055</xdr:colOff>
      <xdr:row>65</xdr:row>
      <xdr:rowOff>207870</xdr:rowOff>
    </xdr:from>
    <xdr:to>
      <xdr:col>7</xdr:col>
      <xdr:colOff>233083</xdr:colOff>
      <xdr:row>68</xdr:row>
      <xdr:rowOff>179295</xdr:rowOff>
    </xdr:to>
    <xdr:pic>
      <xdr:nvPicPr>
        <xdr:cNvPr id="2" name="図 1">
          <a:extLst>
            <a:ext uri="{FF2B5EF4-FFF2-40B4-BE49-F238E27FC236}">
              <a16:creationId xmlns:a16="http://schemas.microsoft.com/office/drawing/2014/main" id="{2DAD41D6-D357-4930-9AEC-DEB1BF77EE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8605" y="14533470"/>
          <a:ext cx="599328" cy="625475"/>
        </a:xfrm>
        <a:prstGeom prst="rect">
          <a:avLst/>
        </a:prstGeom>
      </xdr:spPr>
    </xdr:pic>
    <xdr:clientData/>
  </xdr:twoCellAnchor>
  <xdr:twoCellAnchor editAs="oneCell">
    <xdr:from>
      <xdr:col>17</xdr:col>
      <xdr:colOff>9525</xdr:colOff>
      <xdr:row>58</xdr:row>
      <xdr:rowOff>11206</xdr:rowOff>
    </xdr:from>
    <xdr:to>
      <xdr:col>21</xdr:col>
      <xdr:colOff>187</xdr:colOff>
      <xdr:row>61</xdr:row>
      <xdr:rowOff>9525</xdr:rowOff>
    </xdr:to>
    <xdr:pic>
      <xdr:nvPicPr>
        <xdr:cNvPr id="3" name="図 2">
          <a:extLst>
            <a:ext uri="{FF2B5EF4-FFF2-40B4-BE49-F238E27FC236}">
              <a16:creationId xmlns:a16="http://schemas.microsoft.com/office/drawing/2014/main" id="{BAFBC17D-3AE2-4090-B255-0D53C89B13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5625" y="12869956"/>
          <a:ext cx="632012" cy="607919"/>
        </a:xfrm>
        <a:prstGeom prst="rect">
          <a:avLst/>
        </a:prstGeom>
      </xdr:spPr>
    </xdr:pic>
    <xdr:clientData/>
  </xdr:twoCellAnchor>
  <xdr:twoCellAnchor editAs="oneCell">
    <xdr:from>
      <xdr:col>6</xdr:col>
      <xdr:colOff>221578</xdr:colOff>
      <xdr:row>62</xdr:row>
      <xdr:rowOff>85166</xdr:rowOff>
    </xdr:from>
    <xdr:to>
      <xdr:col>7</xdr:col>
      <xdr:colOff>1021679</xdr:colOff>
      <xdr:row>64</xdr:row>
      <xdr:rowOff>153746</xdr:rowOff>
    </xdr:to>
    <xdr:pic>
      <xdr:nvPicPr>
        <xdr:cNvPr id="4" name="図 3" descr="お店の看板のイラスト「営業中・本日休業・準備中・OPEN・CLOSED」 | かわいいフリー素材集 いらすとや">
          <a:extLst>
            <a:ext uri="{FF2B5EF4-FFF2-40B4-BE49-F238E27FC236}">
              <a16:creationId xmlns:a16="http://schemas.microsoft.com/office/drawing/2014/main" id="{33A5D8EE-A7E9-4419-9CDE-BC9E91EB4E9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332"/>
        <a:stretch/>
      </xdr:blipFill>
      <xdr:spPr bwMode="auto">
        <a:xfrm>
          <a:off x="4374478" y="13801166"/>
          <a:ext cx="1162051"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100220</xdr:rowOff>
    </xdr:from>
    <xdr:to>
      <xdr:col>26</xdr:col>
      <xdr:colOff>62754</xdr:colOff>
      <xdr:row>36</xdr:row>
      <xdr:rowOff>64245</xdr:rowOff>
    </xdr:to>
    <xdr:sp macro="" textlink="">
      <xdr:nvSpPr>
        <xdr:cNvPr id="5" name="角丸四角形 4">
          <a:extLst>
            <a:ext uri="{FF2B5EF4-FFF2-40B4-BE49-F238E27FC236}">
              <a16:creationId xmlns:a16="http://schemas.microsoft.com/office/drawing/2014/main" id="{445EB899-BFEB-4AB1-997A-6D87751BDCC6}"/>
            </a:ext>
          </a:extLst>
        </xdr:cNvPr>
        <xdr:cNvSpPr/>
      </xdr:nvSpPr>
      <xdr:spPr>
        <a:xfrm>
          <a:off x="0" y="6977270"/>
          <a:ext cx="9689354" cy="1742025"/>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3</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　　</a:t>
          </a:r>
          <a:r>
            <a:rPr kumimoji="1" lang="ja-JP" altLang="en-US" sz="1600" b="0">
              <a:solidFill>
                <a:sysClr val="windowText" lastClr="000000"/>
              </a:solidFill>
              <a:latin typeface="+mj-ea"/>
              <a:ea typeface="+mj-ea"/>
            </a:rPr>
            <a:t>・バザー：第２・４水曜日、第３土曜日（</a:t>
          </a:r>
          <a:r>
            <a:rPr kumimoji="1" lang="en-US" altLang="ja-JP" sz="1600" b="0">
              <a:solidFill>
                <a:sysClr val="windowText" lastClr="000000"/>
              </a:solidFill>
              <a:latin typeface="+mj-ea"/>
              <a:ea typeface="+mj-ea"/>
            </a:rPr>
            <a:t>13</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16</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27</a:t>
          </a:r>
          <a:r>
            <a:rPr kumimoji="1" lang="ja-JP" altLang="en-US" sz="1600" b="0">
              <a:solidFill>
                <a:sysClr val="windowText" lastClr="000000"/>
              </a:solidFill>
              <a:latin typeface="+mj-ea"/>
              <a:ea typeface="+mj-ea"/>
            </a:rPr>
            <a:t>日㈬）</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endParaRPr kumimoji="1" lang="en-US" altLang="ja-JP" sz="1600" b="0" baseline="0">
            <a:solidFill>
              <a:sysClr val="windowText" lastClr="000000"/>
            </a:solidFill>
            <a:latin typeface="+mj-ea"/>
            <a:ea typeface="+mj-ea"/>
          </a:endParaRPr>
        </a:p>
        <a:p>
          <a:pPr algn="l">
            <a:lnSpc>
              <a:spcPts val="2000"/>
            </a:lnSpc>
          </a:pPr>
          <a:r>
            <a:rPr kumimoji="1" lang="ja-JP" altLang="en-US"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a:t>
          </a:r>
          <a:r>
            <a:rPr kumimoji="1" lang="en-US" altLang="ja-JP" sz="1600" b="0">
              <a:solidFill>
                <a:sysClr val="windowText" lastClr="000000"/>
              </a:solidFill>
              <a:latin typeface="+mj-ea"/>
              <a:ea typeface="+mj-ea"/>
            </a:rPr>
            <a:t>20</a:t>
          </a:r>
          <a:r>
            <a:rPr kumimoji="1" lang="ja-JP" altLang="en-US" sz="1600" b="0">
              <a:solidFill>
                <a:sysClr val="windowText" lastClr="000000"/>
              </a:solidFill>
              <a:latin typeface="+mj-ea"/>
              <a:ea typeface="+mj-ea"/>
            </a:rPr>
            <a:t>日（水）は、ひまわりは休業日です</a:t>
          </a:r>
          <a:endParaRPr kumimoji="1" lang="en-US" altLang="ja-JP" sz="1000" b="1">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18</xdr:row>
      <xdr:rowOff>143436</xdr:rowOff>
    </xdr:from>
    <xdr:to>
      <xdr:col>25</xdr:col>
      <xdr:colOff>62753</xdr:colOff>
      <xdr:row>29</xdr:row>
      <xdr:rowOff>165844</xdr:rowOff>
    </xdr:to>
    <xdr:sp macro="" textlink="">
      <xdr:nvSpPr>
        <xdr:cNvPr id="6" name="角丸四角形 10">
          <a:extLst>
            <a:ext uri="{FF2B5EF4-FFF2-40B4-BE49-F238E27FC236}">
              <a16:creationId xmlns:a16="http://schemas.microsoft.com/office/drawing/2014/main" id="{3E374E0B-082E-4D9F-B58A-FC3F5BF91709}"/>
            </a:ext>
          </a:extLst>
        </xdr:cNvPr>
        <xdr:cNvSpPr/>
      </xdr:nvSpPr>
      <xdr:spPr>
        <a:xfrm>
          <a:off x="0" y="4226486"/>
          <a:ext cx="9581403" cy="2816408"/>
        </a:xfrm>
        <a:prstGeom prst="roundRect">
          <a:avLst>
            <a:gd name="adj" fmla="val 9225"/>
          </a:avLst>
        </a:prstGeom>
        <a:solidFill>
          <a:schemeClr val="tx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年２月の作業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   </a:t>
          </a:r>
          <a:r>
            <a:rPr kumimoji="1" lang="ja-JP" altLang="en-US" sz="1600" b="1">
              <a:solidFill>
                <a:sysClr val="windowText" lastClr="000000"/>
              </a:solidFill>
              <a:latin typeface="+mj-ea"/>
              <a:ea typeface="+mj-ea"/>
            </a:rPr>
            <a:t>🌻</a:t>
          </a:r>
          <a:r>
            <a:rPr kumimoji="1" lang="ja-JP" altLang="en-US" sz="1600" b="0">
              <a:solidFill>
                <a:sysClr val="windowText" lastClr="000000"/>
              </a:solidFill>
              <a:latin typeface="+mj-ea"/>
              <a:ea typeface="+mj-ea"/>
            </a:rPr>
            <a:t>事業所内作業　　　　　　　　</a:t>
          </a:r>
          <a:endParaRPr kumimoji="1" lang="en-US" altLang="ja-JP" sz="1600" b="0">
            <a:solidFill>
              <a:sysClr val="windowText" lastClr="000000"/>
            </a:solidFill>
            <a:latin typeface="+mj-ea"/>
            <a:ea typeface="+mj-ea"/>
          </a:endParaRPr>
        </a:p>
        <a:p>
          <a:pPr algn="l"/>
          <a:r>
            <a:rPr kumimoji="1" lang="ja-JP" altLang="en-US" sz="1400" b="0">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i="0" baseline="0">
              <a:solidFill>
                <a:schemeClr val="tx1"/>
              </a:solidFill>
              <a:effectLst/>
              <a:latin typeface="+mn-lt"/>
              <a:ea typeface="+mn-ea"/>
              <a:cs typeface="+mn-cs"/>
            </a:rPr>
            <a:t>・ローソクの箱の組み立て　</a:t>
          </a:r>
          <a:endParaRPr lang="ja-JP" altLang="ja-JP" sz="1400">
            <a:solidFill>
              <a:schemeClr val="tx1"/>
            </a:solidFill>
            <a:effectLst/>
          </a:endParaRPr>
        </a:p>
        <a:p>
          <a:pPr algn="l"/>
          <a:r>
            <a:rPr kumimoji="1" lang="en-US"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　・かつおの袋詰め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・ネジの分解</a:t>
          </a:r>
          <a:endParaRPr kumimoji="1" lang="en-US" altLang="ja-JP" sz="1100" b="1">
            <a:solidFill>
              <a:schemeClr val="tx1"/>
            </a:solidFill>
            <a:effectLst/>
            <a:latin typeface="+mn-lt"/>
            <a:ea typeface="+mn-ea"/>
            <a:cs typeface="+mn-cs"/>
          </a:endParaRPr>
        </a:p>
        <a:p>
          <a:pPr lvl="0" algn="l"/>
          <a:r>
            <a:rPr kumimoji="1" lang="ja-JP" altLang="en-US" sz="1100" b="1">
              <a:solidFill>
                <a:schemeClr val="tx1"/>
              </a:solidFill>
              <a:effectLst/>
              <a:latin typeface="+mn-lt"/>
              <a:ea typeface="+mn-ea"/>
              <a:cs typeface="+mn-cs"/>
            </a:rPr>
            <a:t>　　・琥珀糖の袋詰め</a:t>
          </a:r>
          <a:r>
            <a:rPr kumimoji="1" lang="ja-JP" altLang="ja-JP" sz="1100" b="1">
              <a:solidFill>
                <a:schemeClr val="tx1"/>
              </a:solidFill>
              <a:effectLst/>
              <a:latin typeface="+mn-lt"/>
              <a:ea typeface="+mn-ea"/>
              <a:cs typeface="+mn-cs"/>
            </a:rPr>
            <a:t>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en-US" altLang="ja-JP" sz="1100" b="1" baseline="0">
              <a:solidFill>
                <a:schemeClr val="tx1"/>
              </a:solidFill>
              <a:effectLst/>
              <a:latin typeface="+mn-lt"/>
              <a:ea typeface="+mn-ea"/>
              <a:cs typeface="+mn-cs"/>
            </a:rPr>
            <a:t>  </a:t>
          </a:r>
          <a:r>
            <a:rPr kumimoji="1" lang="en-US" altLang="ja-JP" sz="1100" b="1">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・アマゾン　本入力</a:t>
          </a:r>
          <a:r>
            <a:rPr kumimoji="1" lang="ja-JP" altLang="en-US" sz="1100" b="1">
              <a:solidFill>
                <a:schemeClr val="tx1"/>
              </a:solidFill>
              <a:effectLst/>
              <a:latin typeface="+mn-lt"/>
              <a:ea typeface="+mn-ea"/>
              <a:cs typeface="+mn-cs"/>
            </a:rPr>
            <a:t>　他</a:t>
          </a:r>
          <a:r>
            <a:rPr lang="ja-JP" altLang="ja-JP" sz="1100" b="1">
              <a:solidFill>
                <a:schemeClr val="tx1"/>
              </a:solidFill>
              <a:effectLst/>
              <a:latin typeface="+mn-lt"/>
              <a:ea typeface="+mn-ea"/>
              <a:cs typeface="+mn-cs"/>
            </a:rPr>
            <a:t>　</a:t>
          </a:r>
          <a:r>
            <a:rPr lang="ja-JP" altLang="ja-JP" sz="1100" b="0">
              <a:solidFill>
                <a:schemeClr val="lt1"/>
              </a:solidFill>
              <a:effectLst/>
              <a:latin typeface="+mn-lt"/>
              <a:ea typeface="+mn-ea"/>
              <a:cs typeface="+mn-cs"/>
            </a:rPr>
            <a:t>　</a:t>
          </a:r>
          <a:r>
            <a:rPr kumimoji="1" lang="ja-JP" altLang="en-US" sz="1100" b="0">
              <a:solidFill>
                <a:schemeClr val="lt1"/>
              </a:solidFill>
              <a:effectLst/>
              <a:latin typeface="+mn-lt"/>
              <a:ea typeface="+mn-ea"/>
              <a:cs typeface="+mn-cs"/>
            </a:rPr>
            <a:t>　　　</a:t>
          </a:r>
          <a:endParaRPr kumimoji="1" lang="en-US" altLang="ja-JP" sz="1600" b="0">
            <a:solidFill>
              <a:sysClr val="windowText" lastClr="000000"/>
            </a:solidFill>
            <a:latin typeface="+mj-ea"/>
            <a:ea typeface="+mj-ea"/>
          </a:endParaRPr>
        </a:p>
      </xdr:txBody>
    </xdr:sp>
    <xdr:clientData/>
  </xdr:twoCellAnchor>
  <xdr:twoCellAnchor>
    <xdr:from>
      <xdr:col>0</xdr:col>
      <xdr:colOff>0</xdr:colOff>
      <xdr:row>7</xdr:row>
      <xdr:rowOff>161363</xdr:rowOff>
    </xdr:from>
    <xdr:to>
      <xdr:col>26</xdr:col>
      <xdr:colOff>55418</xdr:colOff>
      <xdr:row>19</xdr:row>
      <xdr:rowOff>26893</xdr:rowOff>
    </xdr:to>
    <xdr:sp macro="" textlink="">
      <xdr:nvSpPr>
        <xdr:cNvPr id="7" name="角丸四角形 3">
          <a:extLst>
            <a:ext uri="{FF2B5EF4-FFF2-40B4-BE49-F238E27FC236}">
              <a16:creationId xmlns:a16="http://schemas.microsoft.com/office/drawing/2014/main" id="{C12E6708-C2D5-4BA4-A1D9-FCD9291D2383}"/>
            </a:ext>
          </a:extLst>
        </xdr:cNvPr>
        <xdr:cNvSpPr/>
      </xdr:nvSpPr>
      <xdr:spPr>
        <a:xfrm>
          <a:off x="0" y="1475813"/>
          <a:ext cx="9682018" cy="2888130"/>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昼間は随分と暖かくなってきました。コロナにもインフルにも負けず、明るい皆様に毎日元気をもらっております。</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お騒がせ致しましたが、２月でクラウドファンディングも終わりました。皆様の温かいご支援でたくさんのご寄付を頂きました。３月～お礼のお手紙やリターン（お礼の品）をお返しする予定です。開かずの間の改修工事もそろそろ始めます。しばらくは音がうるさいかもしれませんが、ご協力よろしくお願いいたします。そこ場で琥珀糖やジャムなどを袋詰めをする予定です。楽しみにしてください。</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5</xdr:col>
      <xdr:colOff>140866</xdr:colOff>
      <xdr:row>38</xdr:row>
      <xdr:rowOff>107577</xdr:rowOff>
    </xdr:from>
    <xdr:to>
      <xdr:col>7</xdr:col>
      <xdr:colOff>99425</xdr:colOff>
      <xdr:row>46</xdr:row>
      <xdr:rowOff>89647</xdr:rowOff>
    </xdr:to>
    <xdr:pic>
      <xdr:nvPicPr>
        <xdr:cNvPr id="8" name="図 7">
          <a:extLst>
            <a:ext uri="{FF2B5EF4-FFF2-40B4-BE49-F238E27FC236}">
              <a16:creationId xmlns:a16="http://schemas.microsoft.com/office/drawing/2014/main" id="{436C3AA3-1331-400A-B288-B05CCAC3A8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71416" y="9270627"/>
          <a:ext cx="1342859" cy="1277470"/>
        </a:xfrm>
        <a:prstGeom prst="rect">
          <a:avLst/>
        </a:prstGeom>
      </xdr:spPr>
    </xdr:pic>
    <xdr:clientData/>
  </xdr:twoCellAnchor>
  <xdr:twoCellAnchor editAs="oneCell">
    <xdr:from>
      <xdr:col>7</xdr:col>
      <xdr:colOff>332956</xdr:colOff>
      <xdr:row>38</xdr:row>
      <xdr:rowOff>92363</xdr:rowOff>
    </xdr:from>
    <xdr:to>
      <xdr:col>9</xdr:col>
      <xdr:colOff>282914</xdr:colOff>
      <xdr:row>47</xdr:row>
      <xdr:rowOff>43464</xdr:rowOff>
    </xdr:to>
    <xdr:pic>
      <xdr:nvPicPr>
        <xdr:cNvPr id="9" name="図 8">
          <a:extLst>
            <a:ext uri="{FF2B5EF4-FFF2-40B4-BE49-F238E27FC236}">
              <a16:creationId xmlns:a16="http://schemas.microsoft.com/office/drawing/2014/main" id="{26E74D13-A032-4B64-85D1-7A2CA235065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47806" y="9255413"/>
          <a:ext cx="1334258" cy="1360801"/>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10" name="テキスト ボックス 9">
          <a:extLst>
            <a:ext uri="{FF2B5EF4-FFF2-40B4-BE49-F238E27FC236}">
              <a16:creationId xmlns:a16="http://schemas.microsoft.com/office/drawing/2014/main" id="{679F50C8-DD7C-471F-BAA2-E14F8F1A1520}"/>
            </a:ext>
          </a:extLst>
        </xdr:cNvPr>
        <xdr:cNvSpPr txBox="1"/>
      </xdr:nvSpPr>
      <xdr:spPr>
        <a:xfrm>
          <a:off x="3265022" y="89041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424979</xdr:colOff>
      <xdr:row>36</xdr:row>
      <xdr:rowOff>243944</xdr:rowOff>
    </xdr:from>
    <xdr:to>
      <xdr:col>9</xdr:col>
      <xdr:colOff>126999</xdr:colOff>
      <xdr:row>38</xdr:row>
      <xdr:rowOff>229001</xdr:rowOff>
    </xdr:to>
    <xdr:sp macro="" textlink="">
      <xdr:nvSpPr>
        <xdr:cNvPr id="11" name="テキスト ボックス 10">
          <a:extLst>
            <a:ext uri="{FF2B5EF4-FFF2-40B4-BE49-F238E27FC236}">
              <a16:creationId xmlns:a16="http://schemas.microsoft.com/office/drawing/2014/main" id="{163C412F-CFDE-42E9-A318-1CC237D17FD0}"/>
            </a:ext>
          </a:extLst>
        </xdr:cNvPr>
        <xdr:cNvSpPr txBox="1"/>
      </xdr:nvSpPr>
      <xdr:spPr>
        <a:xfrm>
          <a:off x="4939829" y="8898994"/>
          <a:ext cx="1086320"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editAs="oneCell">
    <xdr:from>
      <xdr:col>5</xdr:col>
      <xdr:colOff>995082</xdr:colOff>
      <xdr:row>57</xdr:row>
      <xdr:rowOff>224117</xdr:rowOff>
    </xdr:from>
    <xdr:to>
      <xdr:col>7</xdr:col>
      <xdr:colOff>210110</xdr:colOff>
      <xdr:row>60</xdr:row>
      <xdr:rowOff>195542</xdr:rowOff>
    </xdr:to>
    <xdr:pic>
      <xdr:nvPicPr>
        <xdr:cNvPr id="12" name="図 11">
          <a:extLst>
            <a:ext uri="{FF2B5EF4-FFF2-40B4-BE49-F238E27FC236}">
              <a16:creationId xmlns:a16="http://schemas.microsoft.com/office/drawing/2014/main" id="{6A91FDF5-7651-4960-A68C-23A782190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5632" y="12835217"/>
          <a:ext cx="599328" cy="625475"/>
        </a:xfrm>
        <a:prstGeom prst="rect">
          <a:avLst/>
        </a:prstGeom>
      </xdr:spPr>
    </xdr:pic>
    <xdr:clientData/>
  </xdr:twoCellAnchor>
  <xdr:twoCellAnchor editAs="oneCell">
    <xdr:from>
      <xdr:col>7</xdr:col>
      <xdr:colOff>35860</xdr:colOff>
      <xdr:row>18</xdr:row>
      <xdr:rowOff>179294</xdr:rowOff>
    </xdr:from>
    <xdr:to>
      <xdr:col>26</xdr:col>
      <xdr:colOff>8966</xdr:colOff>
      <xdr:row>29</xdr:row>
      <xdr:rowOff>98611</xdr:rowOff>
    </xdr:to>
    <xdr:pic>
      <xdr:nvPicPr>
        <xdr:cNvPr id="13" name="図 12">
          <a:extLst>
            <a:ext uri="{FF2B5EF4-FFF2-40B4-BE49-F238E27FC236}">
              <a16:creationId xmlns:a16="http://schemas.microsoft.com/office/drawing/2014/main" id="{92EA58DD-1080-4F78-AA57-46C1D203BD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0710" y="4262344"/>
          <a:ext cx="5084856" cy="271331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1018055</xdr:colOff>
      <xdr:row>65</xdr:row>
      <xdr:rowOff>207870</xdr:rowOff>
    </xdr:from>
    <xdr:to>
      <xdr:col>7</xdr:col>
      <xdr:colOff>233083</xdr:colOff>
      <xdr:row>68</xdr:row>
      <xdr:rowOff>179295</xdr:rowOff>
    </xdr:to>
    <xdr:pic>
      <xdr:nvPicPr>
        <xdr:cNvPr id="2" name="図 1">
          <a:extLst>
            <a:ext uri="{FF2B5EF4-FFF2-40B4-BE49-F238E27FC236}">
              <a16:creationId xmlns:a16="http://schemas.microsoft.com/office/drawing/2014/main" id="{2EE3D5CD-5CCD-4354-B5B3-6A3801144C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8605" y="14533470"/>
          <a:ext cx="599328" cy="625475"/>
        </a:xfrm>
        <a:prstGeom prst="rect">
          <a:avLst/>
        </a:prstGeom>
      </xdr:spPr>
    </xdr:pic>
    <xdr:clientData/>
  </xdr:twoCellAnchor>
  <xdr:twoCellAnchor editAs="oneCell">
    <xdr:from>
      <xdr:col>17</xdr:col>
      <xdr:colOff>9525</xdr:colOff>
      <xdr:row>58</xdr:row>
      <xdr:rowOff>11206</xdr:rowOff>
    </xdr:from>
    <xdr:to>
      <xdr:col>21</xdr:col>
      <xdr:colOff>187</xdr:colOff>
      <xdr:row>61</xdr:row>
      <xdr:rowOff>9525</xdr:rowOff>
    </xdr:to>
    <xdr:pic>
      <xdr:nvPicPr>
        <xdr:cNvPr id="3" name="図 2">
          <a:extLst>
            <a:ext uri="{FF2B5EF4-FFF2-40B4-BE49-F238E27FC236}">
              <a16:creationId xmlns:a16="http://schemas.microsoft.com/office/drawing/2014/main" id="{18AA955C-92B6-49E1-BC67-6DA782CAB8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5625" y="12869956"/>
          <a:ext cx="632012" cy="607919"/>
        </a:xfrm>
        <a:prstGeom prst="rect">
          <a:avLst/>
        </a:prstGeom>
      </xdr:spPr>
    </xdr:pic>
    <xdr:clientData/>
  </xdr:twoCellAnchor>
  <xdr:twoCellAnchor editAs="oneCell">
    <xdr:from>
      <xdr:col>6</xdr:col>
      <xdr:colOff>221578</xdr:colOff>
      <xdr:row>62</xdr:row>
      <xdr:rowOff>85166</xdr:rowOff>
    </xdr:from>
    <xdr:to>
      <xdr:col>7</xdr:col>
      <xdr:colOff>1021679</xdr:colOff>
      <xdr:row>64</xdr:row>
      <xdr:rowOff>153746</xdr:rowOff>
    </xdr:to>
    <xdr:pic>
      <xdr:nvPicPr>
        <xdr:cNvPr id="4" name="図 3" descr="お店の看板のイラスト「営業中・本日休業・準備中・OPEN・CLOSED」 | かわいいフリー素材集 いらすとや">
          <a:extLst>
            <a:ext uri="{FF2B5EF4-FFF2-40B4-BE49-F238E27FC236}">
              <a16:creationId xmlns:a16="http://schemas.microsoft.com/office/drawing/2014/main" id="{01D1C706-389A-42A3-8DD0-393F1C631AF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332"/>
        <a:stretch/>
      </xdr:blipFill>
      <xdr:spPr bwMode="auto">
        <a:xfrm>
          <a:off x="4374478" y="13801166"/>
          <a:ext cx="1162051"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100220</xdr:rowOff>
    </xdr:from>
    <xdr:to>
      <xdr:col>26</xdr:col>
      <xdr:colOff>62754</xdr:colOff>
      <xdr:row>36</xdr:row>
      <xdr:rowOff>64245</xdr:rowOff>
    </xdr:to>
    <xdr:sp macro="" textlink="">
      <xdr:nvSpPr>
        <xdr:cNvPr id="5" name="角丸四角形 4">
          <a:extLst>
            <a:ext uri="{FF2B5EF4-FFF2-40B4-BE49-F238E27FC236}">
              <a16:creationId xmlns:a16="http://schemas.microsoft.com/office/drawing/2014/main" id="{6A986587-0529-443C-8B98-6F05A9AD91AB}"/>
            </a:ext>
          </a:extLst>
        </xdr:cNvPr>
        <xdr:cNvSpPr/>
      </xdr:nvSpPr>
      <xdr:spPr>
        <a:xfrm>
          <a:off x="0" y="6977270"/>
          <a:ext cx="9689354" cy="1742025"/>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3</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　　</a:t>
          </a:r>
          <a:r>
            <a:rPr kumimoji="1" lang="ja-JP" altLang="en-US" sz="1600" b="0">
              <a:solidFill>
                <a:sysClr val="windowText" lastClr="000000"/>
              </a:solidFill>
              <a:latin typeface="+mj-ea"/>
              <a:ea typeface="+mj-ea"/>
            </a:rPr>
            <a:t>・バザー：第２・４水曜日、第３土曜日（</a:t>
          </a:r>
          <a:r>
            <a:rPr kumimoji="1" lang="en-US" altLang="ja-JP" sz="1600" b="0">
              <a:solidFill>
                <a:sysClr val="windowText" lastClr="000000"/>
              </a:solidFill>
              <a:latin typeface="+mj-ea"/>
              <a:ea typeface="+mj-ea"/>
            </a:rPr>
            <a:t>13</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16</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27</a:t>
          </a:r>
          <a:r>
            <a:rPr kumimoji="1" lang="ja-JP" altLang="en-US" sz="1600" b="0">
              <a:solidFill>
                <a:sysClr val="windowText" lastClr="000000"/>
              </a:solidFill>
              <a:latin typeface="+mj-ea"/>
              <a:ea typeface="+mj-ea"/>
            </a:rPr>
            <a:t>日㈬）</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endParaRPr kumimoji="1" lang="en-US" altLang="ja-JP" sz="1600" b="0" baseline="0">
            <a:solidFill>
              <a:sysClr val="windowText" lastClr="000000"/>
            </a:solidFill>
            <a:latin typeface="+mj-ea"/>
            <a:ea typeface="+mj-ea"/>
          </a:endParaRPr>
        </a:p>
        <a:p>
          <a:pPr algn="l">
            <a:lnSpc>
              <a:spcPts val="2000"/>
            </a:lnSpc>
          </a:pPr>
          <a:r>
            <a:rPr kumimoji="1" lang="ja-JP" altLang="en-US"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a:t>
          </a:r>
          <a:r>
            <a:rPr kumimoji="1" lang="en-US" altLang="ja-JP" sz="1600" b="0">
              <a:solidFill>
                <a:sysClr val="windowText" lastClr="000000"/>
              </a:solidFill>
              <a:latin typeface="+mj-ea"/>
              <a:ea typeface="+mj-ea"/>
            </a:rPr>
            <a:t>20</a:t>
          </a:r>
          <a:r>
            <a:rPr kumimoji="1" lang="ja-JP" altLang="en-US" sz="1600" b="0">
              <a:solidFill>
                <a:sysClr val="windowText" lastClr="000000"/>
              </a:solidFill>
              <a:latin typeface="+mj-ea"/>
              <a:ea typeface="+mj-ea"/>
            </a:rPr>
            <a:t>日（水）は、ひまわりは休業日です</a:t>
          </a:r>
          <a:endParaRPr kumimoji="1" lang="en-US" altLang="ja-JP" sz="1000" b="1">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18</xdr:row>
      <xdr:rowOff>143436</xdr:rowOff>
    </xdr:from>
    <xdr:to>
      <xdr:col>25</xdr:col>
      <xdr:colOff>62753</xdr:colOff>
      <xdr:row>29</xdr:row>
      <xdr:rowOff>165844</xdr:rowOff>
    </xdr:to>
    <xdr:sp macro="" textlink="">
      <xdr:nvSpPr>
        <xdr:cNvPr id="6" name="角丸四角形 10">
          <a:extLst>
            <a:ext uri="{FF2B5EF4-FFF2-40B4-BE49-F238E27FC236}">
              <a16:creationId xmlns:a16="http://schemas.microsoft.com/office/drawing/2014/main" id="{6F951DC9-AD6D-4355-87B1-86FB537B5F70}"/>
            </a:ext>
          </a:extLst>
        </xdr:cNvPr>
        <xdr:cNvSpPr/>
      </xdr:nvSpPr>
      <xdr:spPr>
        <a:xfrm>
          <a:off x="0" y="4226486"/>
          <a:ext cx="9581403" cy="2816408"/>
        </a:xfrm>
        <a:prstGeom prst="roundRect">
          <a:avLst>
            <a:gd name="adj" fmla="val 9225"/>
          </a:avLst>
        </a:prstGeom>
        <a:solidFill>
          <a:schemeClr val="tx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年２月の作業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   </a:t>
          </a:r>
          <a:r>
            <a:rPr kumimoji="1" lang="ja-JP" altLang="en-US" sz="1600" b="1">
              <a:solidFill>
                <a:sysClr val="windowText" lastClr="000000"/>
              </a:solidFill>
              <a:latin typeface="+mj-ea"/>
              <a:ea typeface="+mj-ea"/>
            </a:rPr>
            <a:t>🌻</a:t>
          </a:r>
          <a:r>
            <a:rPr kumimoji="1" lang="ja-JP" altLang="en-US" sz="1600" b="0">
              <a:solidFill>
                <a:sysClr val="windowText" lastClr="000000"/>
              </a:solidFill>
              <a:latin typeface="+mj-ea"/>
              <a:ea typeface="+mj-ea"/>
            </a:rPr>
            <a:t>事業所内作業　　　　　　　　</a:t>
          </a:r>
          <a:endParaRPr kumimoji="1" lang="en-US" altLang="ja-JP" sz="1600" b="0">
            <a:solidFill>
              <a:sysClr val="windowText" lastClr="000000"/>
            </a:solidFill>
            <a:latin typeface="+mj-ea"/>
            <a:ea typeface="+mj-ea"/>
          </a:endParaRPr>
        </a:p>
        <a:p>
          <a:pPr algn="l"/>
          <a:r>
            <a:rPr kumimoji="1" lang="ja-JP" altLang="en-US" sz="1400" b="0">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i="0" baseline="0">
              <a:solidFill>
                <a:schemeClr val="tx1"/>
              </a:solidFill>
              <a:effectLst/>
              <a:latin typeface="+mn-lt"/>
              <a:ea typeface="+mn-ea"/>
              <a:cs typeface="+mn-cs"/>
            </a:rPr>
            <a:t>・ローソクの箱の組み立て　</a:t>
          </a:r>
          <a:endParaRPr lang="ja-JP" altLang="ja-JP" sz="1400">
            <a:solidFill>
              <a:schemeClr val="tx1"/>
            </a:solidFill>
            <a:effectLst/>
          </a:endParaRPr>
        </a:p>
        <a:p>
          <a:pPr algn="l"/>
          <a:r>
            <a:rPr kumimoji="1" lang="en-US"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　・かつおの袋詰め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・ネジの分解</a:t>
          </a:r>
          <a:endParaRPr kumimoji="1" lang="en-US" altLang="ja-JP" sz="1100" b="1">
            <a:solidFill>
              <a:schemeClr val="tx1"/>
            </a:solidFill>
            <a:effectLst/>
            <a:latin typeface="+mn-lt"/>
            <a:ea typeface="+mn-ea"/>
            <a:cs typeface="+mn-cs"/>
          </a:endParaRPr>
        </a:p>
        <a:p>
          <a:pPr lvl="0" algn="l"/>
          <a:r>
            <a:rPr kumimoji="1" lang="ja-JP" altLang="en-US" sz="1100" b="1">
              <a:solidFill>
                <a:schemeClr val="tx1"/>
              </a:solidFill>
              <a:effectLst/>
              <a:latin typeface="+mn-lt"/>
              <a:ea typeface="+mn-ea"/>
              <a:cs typeface="+mn-cs"/>
            </a:rPr>
            <a:t>　　・琥珀糖の袋詰め</a:t>
          </a:r>
          <a:r>
            <a:rPr kumimoji="1" lang="ja-JP" altLang="ja-JP" sz="1100" b="1">
              <a:solidFill>
                <a:schemeClr val="tx1"/>
              </a:solidFill>
              <a:effectLst/>
              <a:latin typeface="+mn-lt"/>
              <a:ea typeface="+mn-ea"/>
              <a:cs typeface="+mn-cs"/>
            </a:rPr>
            <a:t>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en-US" altLang="ja-JP" sz="1100" b="1" baseline="0">
              <a:solidFill>
                <a:schemeClr val="tx1"/>
              </a:solidFill>
              <a:effectLst/>
              <a:latin typeface="+mn-lt"/>
              <a:ea typeface="+mn-ea"/>
              <a:cs typeface="+mn-cs"/>
            </a:rPr>
            <a:t>  </a:t>
          </a:r>
          <a:r>
            <a:rPr kumimoji="1" lang="en-US" altLang="ja-JP" sz="1100" b="1">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・アマゾン　本入力</a:t>
          </a:r>
          <a:r>
            <a:rPr kumimoji="1" lang="ja-JP" altLang="en-US" sz="1100" b="1">
              <a:solidFill>
                <a:schemeClr val="tx1"/>
              </a:solidFill>
              <a:effectLst/>
              <a:latin typeface="+mn-lt"/>
              <a:ea typeface="+mn-ea"/>
              <a:cs typeface="+mn-cs"/>
            </a:rPr>
            <a:t>　他</a:t>
          </a:r>
          <a:r>
            <a:rPr lang="ja-JP" altLang="ja-JP" sz="1100" b="1">
              <a:solidFill>
                <a:schemeClr val="tx1"/>
              </a:solidFill>
              <a:effectLst/>
              <a:latin typeface="+mn-lt"/>
              <a:ea typeface="+mn-ea"/>
              <a:cs typeface="+mn-cs"/>
            </a:rPr>
            <a:t>　</a:t>
          </a:r>
          <a:r>
            <a:rPr lang="ja-JP" altLang="ja-JP" sz="1100" b="0">
              <a:solidFill>
                <a:schemeClr val="lt1"/>
              </a:solidFill>
              <a:effectLst/>
              <a:latin typeface="+mn-lt"/>
              <a:ea typeface="+mn-ea"/>
              <a:cs typeface="+mn-cs"/>
            </a:rPr>
            <a:t>　</a:t>
          </a:r>
          <a:r>
            <a:rPr kumimoji="1" lang="ja-JP" altLang="en-US" sz="1100" b="0">
              <a:solidFill>
                <a:schemeClr val="lt1"/>
              </a:solidFill>
              <a:effectLst/>
              <a:latin typeface="+mn-lt"/>
              <a:ea typeface="+mn-ea"/>
              <a:cs typeface="+mn-cs"/>
            </a:rPr>
            <a:t>　　　</a:t>
          </a:r>
          <a:endParaRPr kumimoji="1" lang="en-US" altLang="ja-JP" sz="1600" b="0">
            <a:solidFill>
              <a:sysClr val="windowText" lastClr="000000"/>
            </a:solidFill>
            <a:latin typeface="+mj-ea"/>
            <a:ea typeface="+mj-ea"/>
          </a:endParaRPr>
        </a:p>
      </xdr:txBody>
    </xdr:sp>
    <xdr:clientData/>
  </xdr:twoCellAnchor>
  <xdr:twoCellAnchor>
    <xdr:from>
      <xdr:col>0</xdr:col>
      <xdr:colOff>0</xdr:colOff>
      <xdr:row>7</xdr:row>
      <xdr:rowOff>161363</xdr:rowOff>
    </xdr:from>
    <xdr:to>
      <xdr:col>26</xdr:col>
      <xdr:colOff>55418</xdr:colOff>
      <xdr:row>19</xdr:row>
      <xdr:rowOff>26893</xdr:rowOff>
    </xdr:to>
    <xdr:sp macro="" textlink="">
      <xdr:nvSpPr>
        <xdr:cNvPr id="7" name="角丸四角形 3">
          <a:extLst>
            <a:ext uri="{FF2B5EF4-FFF2-40B4-BE49-F238E27FC236}">
              <a16:creationId xmlns:a16="http://schemas.microsoft.com/office/drawing/2014/main" id="{62DF3A9F-A03B-439E-BAA6-5EAABAEDCB4C}"/>
            </a:ext>
          </a:extLst>
        </xdr:cNvPr>
        <xdr:cNvSpPr/>
      </xdr:nvSpPr>
      <xdr:spPr>
        <a:xfrm>
          <a:off x="0" y="1475813"/>
          <a:ext cx="9682018" cy="2888130"/>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昼間は随分と暖かくなってきました。コロナにもインフルにも負けず、明るい皆様に毎日元気をもらっております。</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お騒がせ致しましたが、２月でクラウドファンディングも終わりました。皆様の温かいご支援でたくさんのご寄付を頂きました。３月～お礼のお手紙やリターン（お礼の品）をお返しする予定です。開かずの間の改修工事もそろそろ始めます。しばらくは音がうるさいかもしれませんが、ご協力よろしくお願いいたします。そこ場で琥珀糖やジャムなどを袋詰めをする予定です。楽しみにしてください。</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5</xdr:col>
      <xdr:colOff>140866</xdr:colOff>
      <xdr:row>38</xdr:row>
      <xdr:rowOff>107577</xdr:rowOff>
    </xdr:from>
    <xdr:to>
      <xdr:col>7</xdr:col>
      <xdr:colOff>99425</xdr:colOff>
      <xdr:row>46</xdr:row>
      <xdr:rowOff>89647</xdr:rowOff>
    </xdr:to>
    <xdr:pic>
      <xdr:nvPicPr>
        <xdr:cNvPr id="8" name="図 7">
          <a:extLst>
            <a:ext uri="{FF2B5EF4-FFF2-40B4-BE49-F238E27FC236}">
              <a16:creationId xmlns:a16="http://schemas.microsoft.com/office/drawing/2014/main" id="{7946C2F0-FAF9-4358-93CD-64CE13C57F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71416" y="9270627"/>
          <a:ext cx="1342859" cy="1277470"/>
        </a:xfrm>
        <a:prstGeom prst="rect">
          <a:avLst/>
        </a:prstGeom>
      </xdr:spPr>
    </xdr:pic>
    <xdr:clientData/>
  </xdr:twoCellAnchor>
  <xdr:twoCellAnchor editAs="oneCell">
    <xdr:from>
      <xdr:col>7</xdr:col>
      <xdr:colOff>332956</xdr:colOff>
      <xdr:row>38</xdr:row>
      <xdr:rowOff>92363</xdr:rowOff>
    </xdr:from>
    <xdr:to>
      <xdr:col>9</xdr:col>
      <xdr:colOff>282914</xdr:colOff>
      <xdr:row>47</xdr:row>
      <xdr:rowOff>43464</xdr:rowOff>
    </xdr:to>
    <xdr:pic>
      <xdr:nvPicPr>
        <xdr:cNvPr id="9" name="図 8">
          <a:extLst>
            <a:ext uri="{FF2B5EF4-FFF2-40B4-BE49-F238E27FC236}">
              <a16:creationId xmlns:a16="http://schemas.microsoft.com/office/drawing/2014/main" id="{91466633-EB8C-4E25-96D1-8B190146CCB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47806" y="9255413"/>
          <a:ext cx="1334258" cy="1360801"/>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10" name="テキスト ボックス 9">
          <a:extLst>
            <a:ext uri="{FF2B5EF4-FFF2-40B4-BE49-F238E27FC236}">
              <a16:creationId xmlns:a16="http://schemas.microsoft.com/office/drawing/2014/main" id="{2C9F7E47-160B-42F0-89EC-2677D8E14014}"/>
            </a:ext>
          </a:extLst>
        </xdr:cNvPr>
        <xdr:cNvSpPr txBox="1"/>
      </xdr:nvSpPr>
      <xdr:spPr>
        <a:xfrm>
          <a:off x="3265022" y="89041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424979</xdr:colOff>
      <xdr:row>36</xdr:row>
      <xdr:rowOff>243944</xdr:rowOff>
    </xdr:from>
    <xdr:to>
      <xdr:col>9</xdr:col>
      <xdr:colOff>126999</xdr:colOff>
      <xdr:row>38</xdr:row>
      <xdr:rowOff>229001</xdr:rowOff>
    </xdr:to>
    <xdr:sp macro="" textlink="">
      <xdr:nvSpPr>
        <xdr:cNvPr id="11" name="テキスト ボックス 10">
          <a:extLst>
            <a:ext uri="{FF2B5EF4-FFF2-40B4-BE49-F238E27FC236}">
              <a16:creationId xmlns:a16="http://schemas.microsoft.com/office/drawing/2014/main" id="{844A02AC-3B5D-439A-BF48-01CEF3A7FD3A}"/>
            </a:ext>
          </a:extLst>
        </xdr:cNvPr>
        <xdr:cNvSpPr txBox="1"/>
      </xdr:nvSpPr>
      <xdr:spPr>
        <a:xfrm>
          <a:off x="4939829" y="8898994"/>
          <a:ext cx="1086320"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editAs="oneCell">
    <xdr:from>
      <xdr:col>5</xdr:col>
      <xdr:colOff>995082</xdr:colOff>
      <xdr:row>57</xdr:row>
      <xdr:rowOff>224117</xdr:rowOff>
    </xdr:from>
    <xdr:to>
      <xdr:col>7</xdr:col>
      <xdr:colOff>210110</xdr:colOff>
      <xdr:row>60</xdr:row>
      <xdr:rowOff>195542</xdr:rowOff>
    </xdr:to>
    <xdr:pic>
      <xdr:nvPicPr>
        <xdr:cNvPr id="12" name="図 11">
          <a:extLst>
            <a:ext uri="{FF2B5EF4-FFF2-40B4-BE49-F238E27FC236}">
              <a16:creationId xmlns:a16="http://schemas.microsoft.com/office/drawing/2014/main" id="{7E3E3545-5679-45E5-99C4-227648B0D7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5632" y="12835217"/>
          <a:ext cx="599328" cy="625475"/>
        </a:xfrm>
        <a:prstGeom prst="rect">
          <a:avLst/>
        </a:prstGeom>
      </xdr:spPr>
    </xdr:pic>
    <xdr:clientData/>
  </xdr:twoCellAnchor>
  <xdr:twoCellAnchor editAs="oneCell">
    <xdr:from>
      <xdr:col>7</xdr:col>
      <xdr:colOff>35860</xdr:colOff>
      <xdr:row>18</xdr:row>
      <xdr:rowOff>179294</xdr:rowOff>
    </xdr:from>
    <xdr:to>
      <xdr:col>26</xdr:col>
      <xdr:colOff>8966</xdr:colOff>
      <xdr:row>29</xdr:row>
      <xdr:rowOff>98611</xdr:rowOff>
    </xdr:to>
    <xdr:pic>
      <xdr:nvPicPr>
        <xdr:cNvPr id="13" name="図 12">
          <a:extLst>
            <a:ext uri="{FF2B5EF4-FFF2-40B4-BE49-F238E27FC236}">
              <a16:creationId xmlns:a16="http://schemas.microsoft.com/office/drawing/2014/main" id="{D46148F2-9098-44B8-A24B-70250F6850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0710" y="4262344"/>
          <a:ext cx="5084856" cy="2713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35</xdr:row>
      <xdr:rowOff>165100</xdr:rowOff>
    </xdr:from>
    <xdr:to>
      <xdr:col>25</xdr:col>
      <xdr:colOff>101600</xdr:colOff>
      <xdr:row>40</xdr:row>
      <xdr:rowOff>0</xdr:rowOff>
    </xdr:to>
    <xdr:sp macro="" textlink="">
      <xdr:nvSpPr>
        <xdr:cNvPr id="3" name="角丸四角形 4">
          <a:extLst>
            <a:ext uri="{FF2B5EF4-FFF2-40B4-BE49-F238E27FC236}">
              <a16:creationId xmlns:a16="http://schemas.microsoft.com/office/drawing/2014/main" id="{41F1C6BF-14E2-4084-B72B-8A19A54E51ED}"/>
            </a:ext>
          </a:extLst>
        </xdr:cNvPr>
        <xdr:cNvSpPr/>
      </xdr:nvSpPr>
      <xdr:spPr>
        <a:xfrm>
          <a:off x="38100" y="8585200"/>
          <a:ext cx="10655300" cy="1041400"/>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お知らせ・５月の主な行事</a:t>
          </a:r>
          <a:endPar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・バザー：第３土曜日（</a:t>
          </a:r>
          <a:r>
            <a:rPr kumimoji="1" lang="en-US" altLang="ja-JP" sz="1600" b="1">
              <a:solidFill>
                <a:sysClr val="windowText" lastClr="000000"/>
              </a:solidFill>
              <a:latin typeface="+mj-ea"/>
              <a:ea typeface="+mj-ea"/>
            </a:rPr>
            <a:t>18</a:t>
          </a:r>
          <a:r>
            <a:rPr kumimoji="1" lang="ja-JP" altLang="en-US" sz="1600" b="1">
              <a:solidFill>
                <a:sysClr val="windowText" lastClr="000000"/>
              </a:solidFill>
              <a:latin typeface="+mj-ea"/>
              <a:ea typeface="+mj-ea"/>
            </a:rPr>
            <a:t>日（土）のみ）</a:t>
          </a:r>
          <a:endParaRPr kumimoji="1" lang="en-US" altLang="ja-JP" sz="1600" b="1">
            <a:solidFill>
              <a:sysClr val="windowText" lastClr="000000"/>
            </a:solidFill>
            <a:latin typeface="+mj-ea"/>
            <a:ea typeface="+mj-ea"/>
          </a:endParaRPr>
        </a:p>
        <a:p>
          <a:pPr algn="l">
            <a:lnSpc>
              <a:spcPts val="2000"/>
            </a:lnSpc>
          </a:pPr>
          <a:endParaRPr kumimoji="1" lang="en-US" altLang="ja-JP" sz="1600" b="0">
            <a:solidFill>
              <a:sysClr val="windowText" lastClr="000000"/>
            </a:solidFill>
            <a:latin typeface="+mj-ea"/>
            <a:ea typeface="+mj-ea"/>
          </a:endParaRPr>
        </a:p>
        <a:p>
          <a:pPr algn="l">
            <a:lnSpc>
              <a:spcPct val="100000"/>
            </a:lnSpc>
          </a:pP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pPr algn="l"/>
          <a:endParaRPr kumimoji="1" lang="ja-JP" altLang="en-US" sz="1100" b="1">
            <a:solidFill>
              <a:srgbClr val="FF0000"/>
            </a:solidFill>
            <a:latin typeface="+mj-ea"/>
            <a:ea typeface="+mj-ea"/>
          </a:endParaRPr>
        </a:p>
      </xdr:txBody>
    </xdr:sp>
    <xdr:clientData/>
  </xdr:twoCellAnchor>
  <xdr:twoCellAnchor>
    <xdr:from>
      <xdr:col>0</xdr:col>
      <xdr:colOff>0</xdr:colOff>
      <xdr:row>23</xdr:row>
      <xdr:rowOff>190500</xdr:rowOff>
    </xdr:from>
    <xdr:to>
      <xdr:col>25</xdr:col>
      <xdr:colOff>25400</xdr:colOff>
      <xdr:row>36</xdr:row>
      <xdr:rowOff>25400</xdr:rowOff>
    </xdr:to>
    <xdr:sp macro="" textlink="">
      <xdr:nvSpPr>
        <xdr:cNvPr id="4" name="角丸四角形 10">
          <a:extLst>
            <a:ext uri="{FF2B5EF4-FFF2-40B4-BE49-F238E27FC236}">
              <a16:creationId xmlns:a16="http://schemas.microsoft.com/office/drawing/2014/main" id="{76E5B153-7A61-4E6C-9778-9FBC5306C61B}"/>
            </a:ext>
          </a:extLst>
        </xdr:cNvPr>
        <xdr:cNvSpPr/>
      </xdr:nvSpPr>
      <xdr:spPr>
        <a:xfrm>
          <a:off x="0" y="5562600"/>
          <a:ext cx="10617200" cy="3136900"/>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4</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事業所内</a:t>
          </a:r>
          <a:endParaRPr kumimoji="1" lang="en-US" altLang="ja-JP" sz="1600" b="1">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　　・かつおの袋詰め</a:t>
          </a:r>
          <a:endParaRPr kumimoji="1" lang="en-US" altLang="ja-JP" sz="1600" b="1">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　　・ネジのフィルムはがし</a:t>
          </a:r>
          <a:endParaRPr kumimoji="1" lang="en-US" altLang="ja-JP" sz="1600" b="1">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　　・パソコン入力（本）</a:t>
          </a:r>
          <a:endParaRPr kumimoji="1" lang="en-US" altLang="ja-JP" sz="1600" b="1">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　　・琥珀糖の袋入れ</a:t>
          </a:r>
          <a:endParaRPr kumimoji="1" lang="en-US" altLang="ja-JP" sz="1600" b="1">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施設外就労</a:t>
          </a:r>
          <a:endParaRPr kumimoji="1" lang="en-US" altLang="ja-JP" sz="1600" b="1">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　　・墓掃除・庭の草取り</a:t>
          </a: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r>
            <a:rPr kumimoji="1" lang="ja-JP" altLang="en-US" sz="1600" b="1">
              <a:solidFill>
                <a:sysClr val="windowText" lastClr="000000"/>
              </a:solidFill>
              <a:latin typeface="+mj-ea"/>
              <a:ea typeface="+mj-ea"/>
            </a:rPr>
            <a:t>農家さんの畑の草取り</a:t>
          </a:r>
          <a:endParaRPr kumimoji="1" lang="en-US" altLang="ja-JP" sz="1600" b="1">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en-US" altLang="ja-JP" sz="1800" b="1">
            <a:solidFill>
              <a:srgbClr val="FF66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1">
              <a:solidFill>
                <a:sysClr val="windowText" lastClr="000000"/>
              </a:solidFill>
              <a:effectLst/>
              <a:latin typeface="+mj-ea"/>
              <a:ea typeface="+mj-ea"/>
              <a:cs typeface="+mn-cs"/>
            </a:rPr>
            <a:t>　</a:t>
          </a:r>
          <a:r>
            <a:rPr kumimoji="1" lang="ja-JP" altLang="en-US" sz="1600" b="0">
              <a:solidFill>
                <a:sysClr val="windowText" lastClr="000000"/>
              </a:solidFill>
              <a:effectLst/>
              <a:latin typeface="+mj-ea"/>
              <a:ea typeface="+mj-ea"/>
              <a:cs typeface="+mn-cs"/>
            </a:rPr>
            <a:t>　</a:t>
          </a:r>
          <a:endParaRPr kumimoji="1" lang="ja-JP" altLang="en-US" sz="1100" b="1">
            <a:solidFill>
              <a:srgbClr val="FF0000"/>
            </a:solidFill>
            <a:latin typeface="+mj-ea"/>
            <a:ea typeface="+mj-ea"/>
          </a:endParaRPr>
        </a:p>
      </xdr:txBody>
    </xdr:sp>
    <xdr:clientData/>
  </xdr:twoCellAnchor>
  <xdr:twoCellAnchor>
    <xdr:from>
      <xdr:col>0</xdr:col>
      <xdr:colOff>12700</xdr:colOff>
      <xdr:row>7</xdr:row>
      <xdr:rowOff>152400</xdr:rowOff>
    </xdr:from>
    <xdr:to>
      <xdr:col>25</xdr:col>
      <xdr:colOff>114300</xdr:colOff>
      <xdr:row>24</xdr:row>
      <xdr:rowOff>101600</xdr:rowOff>
    </xdr:to>
    <xdr:sp macro="" textlink="">
      <xdr:nvSpPr>
        <xdr:cNvPr id="6" name="角丸四角形 3">
          <a:extLst>
            <a:ext uri="{FF2B5EF4-FFF2-40B4-BE49-F238E27FC236}">
              <a16:creationId xmlns:a16="http://schemas.microsoft.com/office/drawing/2014/main" id="{FECA63F5-4804-443D-87CF-68B95280FA2E}"/>
            </a:ext>
          </a:extLst>
        </xdr:cNvPr>
        <xdr:cNvSpPr/>
      </xdr:nvSpPr>
      <xdr:spPr>
        <a:xfrm>
          <a:off x="12700" y="1460500"/>
          <a:ext cx="10693400" cy="4267200"/>
        </a:xfrm>
        <a:prstGeom prst="roundRect">
          <a:avLst>
            <a:gd name="adj" fmla="val 9225"/>
          </a:avLst>
        </a:prstGeom>
        <a:solidFill>
          <a:srgbClr val="FFFF00">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600" b="1">
              <a:solidFill>
                <a:sysClr val="windowText" lastClr="000000"/>
              </a:solidFill>
            </a:rPr>
            <a:t>　</a:t>
          </a:r>
          <a:r>
            <a:rPr kumimoji="1" lang="en-US" altLang="ja-JP" sz="1600" b="1">
              <a:solidFill>
                <a:sysClr val="windowText" lastClr="000000"/>
              </a:solidFill>
            </a:rPr>
            <a:t>〈</a:t>
          </a:r>
          <a:r>
            <a:rPr kumimoji="1" lang="ja-JP" altLang="en-US" sz="2000" b="1" u="none">
              <a:solidFill>
                <a:sysClr val="windowText" lastClr="000000"/>
              </a:solidFill>
            </a:rPr>
            <a:t>ひまわりをご利用の皆さま、ご家族の皆さまへ</a:t>
          </a:r>
          <a:r>
            <a:rPr kumimoji="1" lang="en-US" altLang="ja-JP" sz="2000" b="1" u="none">
              <a:solidFill>
                <a:sysClr val="windowText" lastClr="000000"/>
              </a:solidFill>
            </a:rPr>
            <a:t>〉</a:t>
          </a:r>
        </a:p>
        <a:p>
          <a:pPr algn="l">
            <a:lnSpc>
              <a:spcPts val="2800"/>
            </a:lnSpc>
          </a:pPr>
          <a:r>
            <a:rPr kumimoji="1" lang="ja-JP" altLang="en-US" sz="2000" b="1" u="none">
              <a:solidFill>
                <a:sysClr val="windowText" lastClr="000000"/>
              </a:solidFill>
            </a:rPr>
            <a:t>　５月です。新しい</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職員も</a:t>
          </a:r>
          <a:r>
            <a:rPr kumimoji="1" lang="ja-JP" altLang="en-US" sz="2000" b="1" u="none">
              <a:solidFill>
                <a:sysClr val="windowText" lastClr="000000"/>
              </a:solidFill>
            </a:rPr>
            <a:t>利用者さんも、慣れてきました。頑張ってねー！　　　この　５月</a:t>
          </a:r>
          <a:r>
            <a:rPr kumimoji="1" lang="en-US" altLang="ja-JP" sz="2000" b="1" u="none">
              <a:solidFill>
                <a:sysClr val="windowText" lastClr="000000"/>
              </a:solidFill>
            </a:rPr>
            <a:t>12</a:t>
          </a:r>
          <a:r>
            <a:rPr kumimoji="1" lang="ja-JP" altLang="en-US" sz="2000" b="1" u="none">
              <a:solidFill>
                <a:sysClr val="windowText" lastClr="000000"/>
              </a:solidFill>
            </a:rPr>
            <a:t>日（ 日）の</a:t>
          </a:r>
          <a:r>
            <a:rPr kumimoji="1" lang="en-US" altLang="ja-JP" sz="2000" b="1" u="none">
              <a:solidFill>
                <a:sysClr val="windowText" lastClr="000000"/>
              </a:solidFill>
            </a:rPr>
            <a:t>"</a:t>
          </a:r>
          <a:r>
            <a:rPr kumimoji="1" lang="ja-JP" altLang="en-US" sz="2000" b="1" u="none">
              <a:solidFill>
                <a:sysClr val="windowText" lastClr="000000"/>
              </a:solidFill>
            </a:rPr>
            <a:t>ふくやま手しごと市”にひまわりも出展することになりました。時間があったら見に来てくださいね。福山中央図書館</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a:t>
          </a:r>
          <a:r>
            <a:rPr kumimoji="1" lang="en-US" altLang="ja-JP" sz="2000" b="1" i="0" u="none" strike="noStrike" kern="0" cap="none" spc="0" normalizeH="0" baseline="0" noProof="0">
              <a:ln>
                <a:noFill/>
              </a:ln>
              <a:solidFill>
                <a:sysClr val="windowText" lastClr="000000"/>
              </a:solidFill>
              <a:effectLst/>
              <a:uLnTx/>
              <a:uFillTx/>
              <a:latin typeface="+mn-lt"/>
              <a:ea typeface="+mn-ea"/>
              <a:cs typeface="+mn-cs"/>
            </a:rPr>
            <a:t>10</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時～</a:t>
          </a:r>
          <a:r>
            <a:rPr kumimoji="1" lang="en-US" altLang="ja-JP" sz="2000" b="1" i="0" u="none" strike="noStrike" kern="0" cap="none" spc="0" normalizeH="0" baseline="0" noProof="0">
              <a:ln>
                <a:noFill/>
              </a:ln>
              <a:solidFill>
                <a:sysClr val="windowText" lastClr="000000"/>
              </a:solidFill>
              <a:effectLst/>
              <a:uLnTx/>
              <a:uFillTx/>
              <a:latin typeface="+mn-lt"/>
              <a:ea typeface="+mn-ea"/>
              <a:cs typeface="+mn-cs"/>
            </a:rPr>
            <a:t>16</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時）</a:t>
          </a:r>
          <a:r>
            <a:rPr kumimoji="1" lang="ja-JP" altLang="en-US" sz="2000" b="1" u="none">
              <a:solidFill>
                <a:sysClr val="windowText" lastClr="000000"/>
              </a:solidFill>
            </a:rPr>
            <a:t>です。</a:t>
          </a:r>
          <a:endParaRPr kumimoji="1" lang="en-US" altLang="ja-JP" sz="2000" b="1" u="none">
            <a:solidFill>
              <a:sysClr val="windowText" lastClr="000000"/>
            </a:solidFill>
          </a:endParaRPr>
        </a:p>
        <a:p>
          <a:pPr algn="l">
            <a:lnSpc>
              <a:spcPts val="2800"/>
            </a:lnSpc>
          </a:pPr>
          <a:r>
            <a:rPr kumimoji="1" lang="ja-JP" altLang="en-US" sz="2000" b="1" u="none">
              <a:solidFill>
                <a:sysClr val="windowText" lastClr="000000"/>
              </a:solidFill>
            </a:rPr>
            <a:t>　</a:t>
          </a:r>
          <a:r>
            <a:rPr kumimoji="1" lang="en-US" altLang="ja-JP" sz="2000" b="1" u="none">
              <a:solidFill>
                <a:sysClr val="windowText" lastClr="000000"/>
              </a:solidFill>
            </a:rPr>
            <a:t>〝</a:t>
          </a:r>
          <a:r>
            <a:rPr kumimoji="1" lang="ja-JP" altLang="en-US" sz="2000" b="1" u="none">
              <a:solidFill>
                <a:sysClr val="windowText" lastClr="000000"/>
              </a:solidFill>
            </a:rPr>
            <a:t>琥珀糖”の販売場所を開拓中です。今、ええじゃんでの販売は順調です。（写真）乞うご期待！皆さんの工賃に反映しますので頑張りましょう。</a:t>
          </a:r>
          <a:endParaRPr kumimoji="1" lang="en-US" altLang="ja-JP" sz="2000" b="1" u="none">
            <a:solidFill>
              <a:sysClr val="windowText" lastClr="000000"/>
            </a:solidFill>
          </a:endParaRPr>
        </a:p>
        <a:p>
          <a:pPr algn="l">
            <a:lnSpc>
              <a:spcPts val="2800"/>
            </a:lnSpc>
          </a:pPr>
          <a:r>
            <a:rPr kumimoji="1" lang="ja-JP" altLang="en-US" sz="2000" b="1" u="none">
              <a:solidFill>
                <a:sysClr val="windowText" lastClr="000000"/>
              </a:solidFill>
            </a:rPr>
            <a:t>　いつも使うトイレ２か所をウオッシュレットに変えてもらいました。２年前の雷破損から使えていなかったものです。手洗いも少し大きくして貰いました。</a:t>
          </a:r>
          <a:endParaRPr kumimoji="1" lang="en-US" altLang="ja-JP" sz="2000" b="1" u="none">
            <a:solidFill>
              <a:sysClr val="windowText" lastClr="000000"/>
            </a:solidFill>
          </a:endParaRPr>
        </a:p>
        <a:p>
          <a:pPr algn="l">
            <a:lnSpc>
              <a:spcPts val="2800"/>
            </a:lnSpc>
          </a:pPr>
          <a:r>
            <a:rPr kumimoji="1" lang="ja-JP" altLang="en-US" sz="2000" b="1" u="none">
              <a:solidFill>
                <a:sysClr val="windowText" lastClr="000000"/>
              </a:solidFill>
            </a:rPr>
            <a:t>外のトイレはもうすこしあとですが、よろしくお願いいたします。</a:t>
          </a:r>
          <a:endParaRPr kumimoji="1" lang="en-US" altLang="ja-JP" sz="1600" b="1" u="none">
            <a:solidFill>
              <a:sysClr val="windowText" lastClr="000000"/>
            </a:solidFill>
          </a:endParaRPr>
        </a:p>
      </xdr:txBody>
    </xdr:sp>
    <xdr:clientData/>
  </xdr:twoCellAnchor>
  <xdr:twoCellAnchor editAs="oneCell">
    <xdr:from>
      <xdr:col>21</xdr:col>
      <xdr:colOff>174625</xdr:colOff>
      <xdr:row>56</xdr:row>
      <xdr:rowOff>195170</xdr:rowOff>
    </xdr:from>
    <xdr:to>
      <xdr:col>25</xdr:col>
      <xdr:colOff>101600</xdr:colOff>
      <xdr:row>59</xdr:row>
      <xdr:rowOff>166595</xdr:rowOff>
    </xdr:to>
    <xdr:pic>
      <xdr:nvPicPr>
        <xdr:cNvPr id="13" name="図 12">
          <a:extLst>
            <a:ext uri="{FF2B5EF4-FFF2-40B4-BE49-F238E27FC236}">
              <a16:creationId xmlns:a16="http://schemas.microsoft.com/office/drawing/2014/main" id="{A201962B-0FAB-431A-9300-2242372044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1925" y="12806270"/>
          <a:ext cx="638175" cy="625475"/>
        </a:xfrm>
        <a:prstGeom prst="rect">
          <a:avLst/>
        </a:prstGeom>
      </xdr:spPr>
    </xdr:pic>
    <xdr:clientData/>
  </xdr:twoCellAnchor>
  <xdr:twoCellAnchor>
    <xdr:from>
      <xdr:col>18</xdr:col>
      <xdr:colOff>50800</xdr:colOff>
      <xdr:row>3</xdr:row>
      <xdr:rowOff>0</xdr:rowOff>
    </xdr:from>
    <xdr:to>
      <xdr:col>25</xdr:col>
      <xdr:colOff>88900</xdr:colOff>
      <xdr:row>8</xdr:row>
      <xdr:rowOff>50800</xdr:rowOff>
    </xdr:to>
    <xdr:sp macro="" textlink="">
      <xdr:nvSpPr>
        <xdr:cNvPr id="2" name="波線 1">
          <a:extLst>
            <a:ext uri="{FF2B5EF4-FFF2-40B4-BE49-F238E27FC236}">
              <a16:creationId xmlns:a16="http://schemas.microsoft.com/office/drawing/2014/main" id="{89EB87E0-7A43-4898-8114-14102DEAF3FE}"/>
            </a:ext>
          </a:extLst>
        </xdr:cNvPr>
        <xdr:cNvSpPr/>
      </xdr:nvSpPr>
      <xdr:spPr>
        <a:xfrm>
          <a:off x="9220200" y="596900"/>
          <a:ext cx="1460500" cy="939800"/>
        </a:xfrm>
        <a:prstGeom prst="wave">
          <a:avLst>
            <a:gd name="adj1" fmla="val 0"/>
            <a:gd name="adj2" fmla="val 870"/>
          </a:avLst>
        </a:prstGeom>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3200" b="1" u="sng"/>
            <a:t>５月分</a:t>
          </a:r>
        </a:p>
      </xdr:txBody>
    </xdr:sp>
    <xdr:clientData/>
  </xdr:twoCellAnchor>
  <xdr:twoCellAnchor editAs="oneCell">
    <xdr:from>
      <xdr:col>5</xdr:col>
      <xdr:colOff>990600</xdr:colOff>
      <xdr:row>37</xdr:row>
      <xdr:rowOff>215900</xdr:rowOff>
    </xdr:from>
    <xdr:to>
      <xdr:col>7</xdr:col>
      <xdr:colOff>949159</xdr:colOff>
      <xdr:row>46</xdr:row>
      <xdr:rowOff>62888</xdr:rowOff>
    </xdr:to>
    <xdr:pic>
      <xdr:nvPicPr>
        <xdr:cNvPr id="7" name="図 6">
          <a:extLst>
            <a:ext uri="{FF2B5EF4-FFF2-40B4-BE49-F238E27FC236}">
              <a16:creationId xmlns:a16="http://schemas.microsoft.com/office/drawing/2014/main" id="{0E600CB7-147F-4904-AE4C-507164798D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32300" y="9144000"/>
          <a:ext cx="1482559" cy="1256688"/>
        </a:xfrm>
        <a:prstGeom prst="rect">
          <a:avLst/>
        </a:prstGeom>
      </xdr:spPr>
    </xdr:pic>
    <xdr:clientData/>
  </xdr:twoCellAnchor>
  <xdr:twoCellAnchor editAs="oneCell">
    <xdr:from>
      <xdr:col>7</xdr:col>
      <xdr:colOff>1104900</xdr:colOff>
      <xdr:row>37</xdr:row>
      <xdr:rowOff>228600</xdr:rowOff>
    </xdr:from>
    <xdr:to>
      <xdr:col>9</xdr:col>
      <xdr:colOff>979395</xdr:colOff>
      <xdr:row>46</xdr:row>
      <xdr:rowOff>87027</xdr:rowOff>
    </xdr:to>
    <xdr:pic>
      <xdr:nvPicPr>
        <xdr:cNvPr id="8" name="図 7">
          <a:extLst>
            <a:ext uri="{FF2B5EF4-FFF2-40B4-BE49-F238E27FC236}">
              <a16:creationId xmlns:a16="http://schemas.microsoft.com/office/drawing/2014/main" id="{75D978E0-3B5D-4B31-A928-DFB1F3AA0DE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0600" y="9156700"/>
          <a:ext cx="1398495" cy="1268127"/>
        </a:xfrm>
        <a:prstGeom prst="rect">
          <a:avLst/>
        </a:prstGeom>
      </xdr:spPr>
    </xdr:pic>
    <xdr:clientData/>
  </xdr:twoCellAnchor>
  <xdr:twoCellAnchor editAs="oneCell">
    <xdr:from>
      <xdr:col>5</xdr:col>
      <xdr:colOff>685800</xdr:colOff>
      <xdr:row>22</xdr:row>
      <xdr:rowOff>203200</xdr:rowOff>
    </xdr:from>
    <xdr:to>
      <xdr:col>25</xdr:col>
      <xdr:colOff>63500</xdr:colOff>
      <xdr:row>36</xdr:row>
      <xdr:rowOff>0</xdr:rowOff>
    </xdr:to>
    <xdr:pic>
      <xdr:nvPicPr>
        <xdr:cNvPr id="11" name="図 10">
          <a:extLst>
            <a:ext uri="{FF2B5EF4-FFF2-40B4-BE49-F238E27FC236}">
              <a16:creationId xmlns:a16="http://schemas.microsoft.com/office/drawing/2014/main" id="{140DED8C-FCA5-516B-1253-31B7DAE3B49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7500" y="5321300"/>
          <a:ext cx="6527800" cy="3352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1018055</xdr:colOff>
      <xdr:row>65</xdr:row>
      <xdr:rowOff>207870</xdr:rowOff>
    </xdr:from>
    <xdr:to>
      <xdr:col>7</xdr:col>
      <xdr:colOff>233083</xdr:colOff>
      <xdr:row>68</xdr:row>
      <xdr:rowOff>179295</xdr:rowOff>
    </xdr:to>
    <xdr:pic>
      <xdr:nvPicPr>
        <xdr:cNvPr id="2" name="図 1">
          <a:extLst>
            <a:ext uri="{FF2B5EF4-FFF2-40B4-BE49-F238E27FC236}">
              <a16:creationId xmlns:a16="http://schemas.microsoft.com/office/drawing/2014/main" id="{81477676-CE1F-4C3C-A753-2DE6597AA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8605" y="14533470"/>
          <a:ext cx="599328" cy="625475"/>
        </a:xfrm>
        <a:prstGeom prst="rect">
          <a:avLst/>
        </a:prstGeom>
      </xdr:spPr>
    </xdr:pic>
    <xdr:clientData/>
  </xdr:twoCellAnchor>
  <xdr:twoCellAnchor editAs="oneCell">
    <xdr:from>
      <xdr:col>17</xdr:col>
      <xdr:colOff>9525</xdr:colOff>
      <xdr:row>58</xdr:row>
      <xdr:rowOff>11206</xdr:rowOff>
    </xdr:from>
    <xdr:to>
      <xdr:col>21</xdr:col>
      <xdr:colOff>187</xdr:colOff>
      <xdr:row>61</xdr:row>
      <xdr:rowOff>9525</xdr:rowOff>
    </xdr:to>
    <xdr:pic>
      <xdr:nvPicPr>
        <xdr:cNvPr id="3" name="図 2">
          <a:extLst>
            <a:ext uri="{FF2B5EF4-FFF2-40B4-BE49-F238E27FC236}">
              <a16:creationId xmlns:a16="http://schemas.microsoft.com/office/drawing/2014/main" id="{586C1757-29B9-439B-8231-458F7B0F93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5625" y="12869956"/>
          <a:ext cx="632012" cy="607919"/>
        </a:xfrm>
        <a:prstGeom prst="rect">
          <a:avLst/>
        </a:prstGeom>
      </xdr:spPr>
    </xdr:pic>
    <xdr:clientData/>
  </xdr:twoCellAnchor>
  <xdr:twoCellAnchor editAs="oneCell">
    <xdr:from>
      <xdr:col>6</xdr:col>
      <xdr:colOff>221578</xdr:colOff>
      <xdr:row>62</xdr:row>
      <xdr:rowOff>85166</xdr:rowOff>
    </xdr:from>
    <xdr:to>
      <xdr:col>7</xdr:col>
      <xdr:colOff>1021679</xdr:colOff>
      <xdr:row>64</xdr:row>
      <xdr:rowOff>153746</xdr:rowOff>
    </xdr:to>
    <xdr:pic>
      <xdr:nvPicPr>
        <xdr:cNvPr id="4" name="図 3" descr="お店の看板のイラスト「営業中・本日休業・準備中・OPEN・CLOSED」 | かわいいフリー素材集 いらすとや">
          <a:extLst>
            <a:ext uri="{FF2B5EF4-FFF2-40B4-BE49-F238E27FC236}">
              <a16:creationId xmlns:a16="http://schemas.microsoft.com/office/drawing/2014/main" id="{4339E40F-81BD-41AB-8D35-22EC69BE3A3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332"/>
        <a:stretch/>
      </xdr:blipFill>
      <xdr:spPr bwMode="auto">
        <a:xfrm>
          <a:off x="4374478" y="13801166"/>
          <a:ext cx="1162051"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100220</xdr:rowOff>
    </xdr:from>
    <xdr:to>
      <xdr:col>26</xdr:col>
      <xdr:colOff>62754</xdr:colOff>
      <xdr:row>36</xdr:row>
      <xdr:rowOff>64245</xdr:rowOff>
    </xdr:to>
    <xdr:sp macro="" textlink="">
      <xdr:nvSpPr>
        <xdr:cNvPr id="5" name="角丸四角形 4">
          <a:extLst>
            <a:ext uri="{FF2B5EF4-FFF2-40B4-BE49-F238E27FC236}">
              <a16:creationId xmlns:a16="http://schemas.microsoft.com/office/drawing/2014/main" id="{46A4DAD7-E05C-41FF-933D-E00625642FFE}"/>
            </a:ext>
          </a:extLst>
        </xdr:cNvPr>
        <xdr:cNvSpPr/>
      </xdr:nvSpPr>
      <xdr:spPr>
        <a:xfrm>
          <a:off x="0" y="6977270"/>
          <a:ext cx="9689354" cy="1742025"/>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3</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　　</a:t>
          </a:r>
          <a:r>
            <a:rPr kumimoji="1" lang="ja-JP" altLang="en-US" sz="1600" b="0">
              <a:solidFill>
                <a:sysClr val="windowText" lastClr="000000"/>
              </a:solidFill>
              <a:latin typeface="+mj-ea"/>
              <a:ea typeface="+mj-ea"/>
            </a:rPr>
            <a:t>・バザー：第２・４水曜日、第３土曜日（</a:t>
          </a:r>
          <a:r>
            <a:rPr kumimoji="1" lang="en-US" altLang="ja-JP" sz="1600" b="0">
              <a:solidFill>
                <a:sysClr val="windowText" lastClr="000000"/>
              </a:solidFill>
              <a:latin typeface="+mj-ea"/>
              <a:ea typeface="+mj-ea"/>
            </a:rPr>
            <a:t>13</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16</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27</a:t>
          </a:r>
          <a:r>
            <a:rPr kumimoji="1" lang="ja-JP" altLang="en-US" sz="1600" b="0">
              <a:solidFill>
                <a:sysClr val="windowText" lastClr="000000"/>
              </a:solidFill>
              <a:latin typeface="+mj-ea"/>
              <a:ea typeface="+mj-ea"/>
            </a:rPr>
            <a:t>日㈬）</a:t>
          </a:r>
          <a:r>
            <a:rPr kumimoji="1" lang="en-US" altLang="ja-JP"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　 </a:t>
          </a:r>
          <a:r>
            <a:rPr kumimoji="1" lang="ja-JP" altLang="en-US" sz="1600" b="0" baseline="0">
              <a:solidFill>
                <a:sysClr val="windowText" lastClr="000000"/>
              </a:solidFill>
              <a:latin typeface="+mj-ea"/>
              <a:ea typeface="+mj-ea"/>
            </a:rPr>
            <a:t>  </a:t>
          </a:r>
          <a:endParaRPr kumimoji="1" lang="en-US" altLang="ja-JP" sz="1600" b="0" baseline="0">
            <a:solidFill>
              <a:sysClr val="windowText" lastClr="000000"/>
            </a:solidFill>
            <a:latin typeface="+mj-ea"/>
            <a:ea typeface="+mj-ea"/>
          </a:endParaRPr>
        </a:p>
        <a:p>
          <a:pPr algn="l">
            <a:lnSpc>
              <a:spcPts val="2000"/>
            </a:lnSpc>
          </a:pPr>
          <a:r>
            <a:rPr kumimoji="1" lang="ja-JP" altLang="en-US" sz="1600" b="0" baseline="0">
              <a:solidFill>
                <a:sysClr val="windowText" lastClr="000000"/>
              </a:solidFill>
              <a:latin typeface="+mj-ea"/>
              <a:ea typeface="+mj-ea"/>
            </a:rPr>
            <a:t>　　 </a:t>
          </a:r>
          <a:r>
            <a:rPr kumimoji="1" lang="ja-JP" altLang="en-US" sz="1600" b="0">
              <a:solidFill>
                <a:sysClr val="windowText" lastClr="000000"/>
              </a:solidFill>
              <a:latin typeface="+mj-ea"/>
              <a:ea typeface="+mj-ea"/>
            </a:rPr>
            <a:t>・</a:t>
          </a:r>
          <a:r>
            <a:rPr kumimoji="1" lang="en-US" altLang="ja-JP" sz="1600" b="0">
              <a:solidFill>
                <a:sysClr val="windowText" lastClr="000000"/>
              </a:solidFill>
              <a:latin typeface="+mj-ea"/>
              <a:ea typeface="+mj-ea"/>
            </a:rPr>
            <a:t>20</a:t>
          </a:r>
          <a:r>
            <a:rPr kumimoji="1" lang="ja-JP" altLang="en-US" sz="1600" b="0">
              <a:solidFill>
                <a:sysClr val="windowText" lastClr="000000"/>
              </a:solidFill>
              <a:latin typeface="+mj-ea"/>
              <a:ea typeface="+mj-ea"/>
            </a:rPr>
            <a:t>日（水）は、ひまわりは休業日です</a:t>
          </a:r>
          <a:endParaRPr kumimoji="1" lang="en-US" altLang="ja-JP" sz="1000" b="1">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18</xdr:row>
      <xdr:rowOff>143436</xdr:rowOff>
    </xdr:from>
    <xdr:to>
      <xdr:col>25</xdr:col>
      <xdr:colOff>62753</xdr:colOff>
      <xdr:row>29</xdr:row>
      <xdr:rowOff>165844</xdr:rowOff>
    </xdr:to>
    <xdr:sp macro="" textlink="">
      <xdr:nvSpPr>
        <xdr:cNvPr id="6" name="角丸四角形 10">
          <a:extLst>
            <a:ext uri="{FF2B5EF4-FFF2-40B4-BE49-F238E27FC236}">
              <a16:creationId xmlns:a16="http://schemas.microsoft.com/office/drawing/2014/main" id="{0626E9AB-193D-488B-9445-9EDC4EE4E2FD}"/>
            </a:ext>
          </a:extLst>
        </xdr:cNvPr>
        <xdr:cNvSpPr/>
      </xdr:nvSpPr>
      <xdr:spPr>
        <a:xfrm>
          <a:off x="0" y="4226486"/>
          <a:ext cx="9581403" cy="2816408"/>
        </a:xfrm>
        <a:prstGeom prst="roundRect">
          <a:avLst>
            <a:gd name="adj" fmla="val 9225"/>
          </a:avLst>
        </a:prstGeom>
        <a:solidFill>
          <a:schemeClr val="tx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年２月の作業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   </a:t>
          </a:r>
          <a:r>
            <a:rPr kumimoji="1" lang="ja-JP" altLang="en-US" sz="1600" b="1">
              <a:solidFill>
                <a:sysClr val="windowText" lastClr="000000"/>
              </a:solidFill>
              <a:latin typeface="+mj-ea"/>
              <a:ea typeface="+mj-ea"/>
            </a:rPr>
            <a:t>🌻</a:t>
          </a:r>
          <a:r>
            <a:rPr kumimoji="1" lang="ja-JP" altLang="en-US" sz="1600" b="0">
              <a:solidFill>
                <a:sysClr val="windowText" lastClr="000000"/>
              </a:solidFill>
              <a:latin typeface="+mj-ea"/>
              <a:ea typeface="+mj-ea"/>
            </a:rPr>
            <a:t>事業所内作業　　　　　　　　</a:t>
          </a:r>
          <a:endParaRPr kumimoji="1" lang="en-US" altLang="ja-JP" sz="1600" b="0">
            <a:solidFill>
              <a:sysClr val="windowText" lastClr="000000"/>
            </a:solidFill>
            <a:latin typeface="+mj-ea"/>
            <a:ea typeface="+mj-ea"/>
          </a:endParaRPr>
        </a:p>
        <a:p>
          <a:pPr algn="l"/>
          <a:r>
            <a:rPr kumimoji="1" lang="ja-JP" altLang="en-US" sz="1400" b="0">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i="0" baseline="0">
              <a:solidFill>
                <a:schemeClr val="tx1"/>
              </a:solidFill>
              <a:effectLst/>
              <a:latin typeface="+mn-lt"/>
              <a:ea typeface="+mn-ea"/>
              <a:cs typeface="+mn-cs"/>
            </a:rPr>
            <a:t>・ローソクの箱の組み立て　</a:t>
          </a:r>
          <a:endParaRPr lang="ja-JP" altLang="ja-JP" sz="1400">
            <a:solidFill>
              <a:schemeClr val="tx1"/>
            </a:solidFill>
            <a:effectLst/>
          </a:endParaRPr>
        </a:p>
        <a:p>
          <a:pPr algn="l"/>
          <a:r>
            <a:rPr kumimoji="1" lang="en-US"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　・かつおの袋詰め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ja-JP" altLang="ja-JP" sz="1100" b="1" baseline="0">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・ネジの分解</a:t>
          </a:r>
          <a:endParaRPr kumimoji="1" lang="en-US" altLang="ja-JP" sz="1100" b="1">
            <a:solidFill>
              <a:schemeClr val="tx1"/>
            </a:solidFill>
            <a:effectLst/>
            <a:latin typeface="+mn-lt"/>
            <a:ea typeface="+mn-ea"/>
            <a:cs typeface="+mn-cs"/>
          </a:endParaRPr>
        </a:p>
        <a:p>
          <a:pPr lvl="0" algn="l"/>
          <a:r>
            <a:rPr kumimoji="1" lang="ja-JP" altLang="en-US" sz="1100" b="1">
              <a:solidFill>
                <a:schemeClr val="tx1"/>
              </a:solidFill>
              <a:effectLst/>
              <a:latin typeface="+mn-lt"/>
              <a:ea typeface="+mn-ea"/>
              <a:cs typeface="+mn-cs"/>
            </a:rPr>
            <a:t>　　・琥珀糖の袋詰め</a:t>
          </a:r>
          <a:r>
            <a:rPr kumimoji="1" lang="ja-JP" altLang="ja-JP" sz="1100" b="1">
              <a:solidFill>
                <a:schemeClr val="tx1"/>
              </a:solidFill>
              <a:effectLst/>
              <a:latin typeface="+mn-lt"/>
              <a:ea typeface="+mn-ea"/>
              <a:cs typeface="+mn-cs"/>
            </a:rPr>
            <a:t>　　　</a:t>
          </a:r>
          <a:endParaRPr lang="ja-JP" altLang="ja-JP" sz="1400">
            <a:solidFill>
              <a:schemeClr val="tx1"/>
            </a:solidFill>
            <a:effectLst/>
          </a:endParaRPr>
        </a:p>
        <a:p>
          <a:pPr algn="l"/>
          <a:r>
            <a:rPr kumimoji="1" lang="ja-JP" altLang="ja-JP" sz="1100" b="1">
              <a:solidFill>
                <a:schemeClr val="tx1"/>
              </a:solidFill>
              <a:effectLst/>
              <a:latin typeface="+mn-lt"/>
              <a:ea typeface="+mn-ea"/>
              <a:cs typeface="+mn-cs"/>
            </a:rPr>
            <a:t>　</a:t>
          </a:r>
          <a:r>
            <a:rPr kumimoji="1" lang="en-US" altLang="ja-JP" sz="1100" b="1" baseline="0">
              <a:solidFill>
                <a:schemeClr val="tx1"/>
              </a:solidFill>
              <a:effectLst/>
              <a:latin typeface="+mn-lt"/>
              <a:ea typeface="+mn-ea"/>
              <a:cs typeface="+mn-cs"/>
            </a:rPr>
            <a:t>  </a:t>
          </a:r>
          <a:r>
            <a:rPr kumimoji="1" lang="en-US" altLang="ja-JP" sz="1100" b="1">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・アマゾン　本入力</a:t>
          </a:r>
          <a:r>
            <a:rPr kumimoji="1" lang="ja-JP" altLang="en-US" sz="1100" b="1">
              <a:solidFill>
                <a:schemeClr val="tx1"/>
              </a:solidFill>
              <a:effectLst/>
              <a:latin typeface="+mn-lt"/>
              <a:ea typeface="+mn-ea"/>
              <a:cs typeface="+mn-cs"/>
            </a:rPr>
            <a:t>　他</a:t>
          </a:r>
          <a:r>
            <a:rPr lang="ja-JP" altLang="ja-JP" sz="1100" b="1">
              <a:solidFill>
                <a:schemeClr val="tx1"/>
              </a:solidFill>
              <a:effectLst/>
              <a:latin typeface="+mn-lt"/>
              <a:ea typeface="+mn-ea"/>
              <a:cs typeface="+mn-cs"/>
            </a:rPr>
            <a:t>　</a:t>
          </a:r>
          <a:r>
            <a:rPr lang="ja-JP" altLang="ja-JP" sz="1100" b="0">
              <a:solidFill>
                <a:schemeClr val="lt1"/>
              </a:solidFill>
              <a:effectLst/>
              <a:latin typeface="+mn-lt"/>
              <a:ea typeface="+mn-ea"/>
              <a:cs typeface="+mn-cs"/>
            </a:rPr>
            <a:t>　</a:t>
          </a:r>
          <a:r>
            <a:rPr kumimoji="1" lang="ja-JP" altLang="en-US" sz="1100" b="0">
              <a:solidFill>
                <a:schemeClr val="lt1"/>
              </a:solidFill>
              <a:effectLst/>
              <a:latin typeface="+mn-lt"/>
              <a:ea typeface="+mn-ea"/>
              <a:cs typeface="+mn-cs"/>
            </a:rPr>
            <a:t>　　　</a:t>
          </a:r>
          <a:endParaRPr kumimoji="1" lang="en-US" altLang="ja-JP" sz="1600" b="0">
            <a:solidFill>
              <a:sysClr val="windowText" lastClr="000000"/>
            </a:solidFill>
            <a:latin typeface="+mj-ea"/>
            <a:ea typeface="+mj-ea"/>
          </a:endParaRPr>
        </a:p>
      </xdr:txBody>
    </xdr:sp>
    <xdr:clientData/>
  </xdr:twoCellAnchor>
  <xdr:twoCellAnchor>
    <xdr:from>
      <xdr:col>0</xdr:col>
      <xdr:colOff>0</xdr:colOff>
      <xdr:row>7</xdr:row>
      <xdr:rowOff>161363</xdr:rowOff>
    </xdr:from>
    <xdr:to>
      <xdr:col>26</xdr:col>
      <xdr:colOff>55418</xdr:colOff>
      <xdr:row>19</xdr:row>
      <xdr:rowOff>26893</xdr:rowOff>
    </xdr:to>
    <xdr:sp macro="" textlink="">
      <xdr:nvSpPr>
        <xdr:cNvPr id="7" name="角丸四角形 3">
          <a:extLst>
            <a:ext uri="{FF2B5EF4-FFF2-40B4-BE49-F238E27FC236}">
              <a16:creationId xmlns:a16="http://schemas.microsoft.com/office/drawing/2014/main" id="{357ED464-D58E-4F80-BCB4-227925994E0B}"/>
            </a:ext>
          </a:extLst>
        </xdr:cNvPr>
        <xdr:cNvSpPr/>
      </xdr:nvSpPr>
      <xdr:spPr>
        <a:xfrm>
          <a:off x="0" y="1475813"/>
          <a:ext cx="9682018" cy="2888130"/>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昼間は随分と暖かくなってきました。コロナにもインフルにも負けず、明るい皆様に毎日元気をもらっております。</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お騒がせ致しましたが、２月でクラウドファンディングも終わりました。皆様の温かいご支援でたくさんのご寄付を頂きました。３月～お礼のお手紙やリターン（お礼の品）をお返しする予定です。開かずの間の改修工事もそろそろ始めます。しばらくは音がうるさいかもしれませんが、ご協力よろしくお願いいたします。そこ場で琥珀糖やジャムなどを袋詰めをする予定です。楽しみにしてください。</a:t>
          </a:r>
          <a:endParaRPr kumimoji="1" lang="en-US" altLang="ja-JP"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5</xdr:col>
      <xdr:colOff>140866</xdr:colOff>
      <xdr:row>38</xdr:row>
      <xdr:rowOff>107577</xdr:rowOff>
    </xdr:from>
    <xdr:to>
      <xdr:col>7</xdr:col>
      <xdr:colOff>99425</xdr:colOff>
      <xdr:row>46</xdr:row>
      <xdr:rowOff>89647</xdr:rowOff>
    </xdr:to>
    <xdr:pic>
      <xdr:nvPicPr>
        <xdr:cNvPr id="8" name="図 7">
          <a:extLst>
            <a:ext uri="{FF2B5EF4-FFF2-40B4-BE49-F238E27FC236}">
              <a16:creationId xmlns:a16="http://schemas.microsoft.com/office/drawing/2014/main" id="{ACCFC03F-F28A-4E22-8587-12019B4774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71416" y="9270627"/>
          <a:ext cx="1342859" cy="1277470"/>
        </a:xfrm>
        <a:prstGeom prst="rect">
          <a:avLst/>
        </a:prstGeom>
      </xdr:spPr>
    </xdr:pic>
    <xdr:clientData/>
  </xdr:twoCellAnchor>
  <xdr:twoCellAnchor editAs="oneCell">
    <xdr:from>
      <xdr:col>7</xdr:col>
      <xdr:colOff>332956</xdr:colOff>
      <xdr:row>38</xdr:row>
      <xdr:rowOff>92363</xdr:rowOff>
    </xdr:from>
    <xdr:to>
      <xdr:col>9</xdr:col>
      <xdr:colOff>282914</xdr:colOff>
      <xdr:row>47</xdr:row>
      <xdr:rowOff>43464</xdr:rowOff>
    </xdr:to>
    <xdr:pic>
      <xdr:nvPicPr>
        <xdr:cNvPr id="9" name="図 8">
          <a:extLst>
            <a:ext uri="{FF2B5EF4-FFF2-40B4-BE49-F238E27FC236}">
              <a16:creationId xmlns:a16="http://schemas.microsoft.com/office/drawing/2014/main" id="{28DCC841-C64B-416D-ADA8-908A37AF247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47806" y="9255413"/>
          <a:ext cx="1334258" cy="1360801"/>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10" name="テキスト ボックス 9">
          <a:extLst>
            <a:ext uri="{FF2B5EF4-FFF2-40B4-BE49-F238E27FC236}">
              <a16:creationId xmlns:a16="http://schemas.microsoft.com/office/drawing/2014/main" id="{2765E56B-D39E-444D-92A5-C2DF0315D0C0}"/>
            </a:ext>
          </a:extLst>
        </xdr:cNvPr>
        <xdr:cNvSpPr txBox="1"/>
      </xdr:nvSpPr>
      <xdr:spPr>
        <a:xfrm>
          <a:off x="3265022" y="8904162"/>
          <a:ext cx="1247960" cy="51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424979</xdr:colOff>
      <xdr:row>36</xdr:row>
      <xdr:rowOff>243944</xdr:rowOff>
    </xdr:from>
    <xdr:to>
      <xdr:col>9</xdr:col>
      <xdr:colOff>126999</xdr:colOff>
      <xdr:row>38</xdr:row>
      <xdr:rowOff>229001</xdr:rowOff>
    </xdr:to>
    <xdr:sp macro="" textlink="">
      <xdr:nvSpPr>
        <xdr:cNvPr id="11" name="テキスト ボックス 10">
          <a:extLst>
            <a:ext uri="{FF2B5EF4-FFF2-40B4-BE49-F238E27FC236}">
              <a16:creationId xmlns:a16="http://schemas.microsoft.com/office/drawing/2014/main" id="{6EAC225F-F988-4118-98AF-38926924D3F9}"/>
            </a:ext>
          </a:extLst>
        </xdr:cNvPr>
        <xdr:cNvSpPr txBox="1"/>
      </xdr:nvSpPr>
      <xdr:spPr>
        <a:xfrm>
          <a:off x="4939829" y="8898994"/>
          <a:ext cx="1086320"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twoCellAnchor editAs="oneCell">
    <xdr:from>
      <xdr:col>5</xdr:col>
      <xdr:colOff>995082</xdr:colOff>
      <xdr:row>57</xdr:row>
      <xdr:rowOff>224117</xdr:rowOff>
    </xdr:from>
    <xdr:to>
      <xdr:col>7</xdr:col>
      <xdr:colOff>210110</xdr:colOff>
      <xdr:row>60</xdr:row>
      <xdr:rowOff>195542</xdr:rowOff>
    </xdr:to>
    <xdr:pic>
      <xdr:nvPicPr>
        <xdr:cNvPr id="12" name="図 11">
          <a:extLst>
            <a:ext uri="{FF2B5EF4-FFF2-40B4-BE49-F238E27FC236}">
              <a16:creationId xmlns:a16="http://schemas.microsoft.com/office/drawing/2014/main" id="{827D04D0-B9F2-4584-9201-41DD0C7AE5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5632" y="12835217"/>
          <a:ext cx="599328" cy="625475"/>
        </a:xfrm>
        <a:prstGeom prst="rect">
          <a:avLst/>
        </a:prstGeom>
      </xdr:spPr>
    </xdr:pic>
    <xdr:clientData/>
  </xdr:twoCellAnchor>
  <xdr:twoCellAnchor editAs="oneCell">
    <xdr:from>
      <xdr:col>7</xdr:col>
      <xdr:colOff>35860</xdr:colOff>
      <xdr:row>18</xdr:row>
      <xdr:rowOff>179294</xdr:rowOff>
    </xdr:from>
    <xdr:to>
      <xdr:col>26</xdr:col>
      <xdr:colOff>8966</xdr:colOff>
      <xdr:row>29</xdr:row>
      <xdr:rowOff>98611</xdr:rowOff>
    </xdr:to>
    <xdr:pic>
      <xdr:nvPicPr>
        <xdr:cNvPr id="13" name="図 12">
          <a:extLst>
            <a:ext uri="{FF2B5EF4-FFF2-40B4-BE49-F238E27FC236}">
              <a16:creationId xmlns:a16="http://schemas.microsoft.com/office/drawing/2014/main" id="{526CC9B9-F744-499B-A858-60B7AA2D8E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0710" y="4262344"/>
          <a:ext cx="5084856" cy="271331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1905000</xdr:colOff>
      <xdr:row>0</xdr:row>
      <xdr:rowOff>523875</xdr:rowOff>
    </xdr:to>
    <xdr:pic>
      <xdr:nvPicPr>
        <xdr:cNvPr id="2" name="画像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5250"/>
          <a:ext cx="1905000" cy="4286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46181</xdr:colOff>
      <xdr:row>28</xdr:row>
      <xdr:rowOff>123310</xdr:rowOff>
    </xdr:from>
    <xdr:to>
      <xdr:col>26</xdr:col>
      <xdr:colOff>108935</xdr:colOff>
      <xdr:row>36</xdr:row>
      <xdr:rowOff>196272</xdr:rowOff>
    </xdr:to>
    <xdr:sp macro="" textlink="">
      <xdr:nvSpPr>
        <xdr:cNvPr id="15" name="角丸四角形 4">
          <a:extLst>
            <a:ext uri="{FF2B5EF4-FFF2-40B4-BE49-F238E27FC236}">
              <a16:creationId xmlns:a16="http://schemas.microsoft.com/office/drawing/2014/main" id="{4BAC57EB-7D14-4389-9639-3A669D49C51F}"/>
            </a:ext>
          </a:extLst>
        </xdr:cNvPr>
        <xdr:cNvSpPr/>
      </xdr:nvSpPr>
      <xdr:spPr>
        <a:xfrm>
          <a:off x="46181" y="6704219"/>
          <a:ext cx="9807118" cy="2104962"/>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11</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1">
              <a:solidFill>
                <a:sysClr val="windowText" lastClr="000000"/>
              </a:solidFill>
              <a:latin typeface="+mj-ea"/>
              <a:ea typeface="+mj-ea"/>
            </a:rPr>
            <a:t>・今月もバザーはお休みです。</a:t>
          </a:r>
          <a:endParaRPr kumimoji="1" lang="en-US" altLang="ja-JP" sz="1600" b="1" baseline="0">
            <a:solidFill>
              <a:sysClr val="windowText" lastClr="000000"/>
            </a:solidFill>
            <a:latin typeface="+mj-ea"/>
            <a:ea typeface="+mj-ea"/>
          </a:endParaRPr>
        </a:p>
        <a:p>
          <a:pPr algn="l">
            <a:lnSpc>
              <a:spcPts val="2000"/>
            </a:lnSpc>
          </a:pPr>
          <a:r>
            <a:rPr kumimoji="1" lang="ja-JP" altLang="en-US" sz="1600" b="1">
              <a:solidFill>
                <a:sysClr val="windowText" lastClr="000000"/>
              </a:solidFill>
              <a:latin typeface="+mj-ea"/>
              <a:ea typeface="+mj-ea"/>
            </a:rPr>
            <a:t>・</a:t>
          </a:r>
          <a:r>
            <a:rPr kumimoji="1" lang="en-US" altLang="ja-JP" sz="1600" b="1">
              <a:solidFill>
                <a:sysClr val="windowText" lastClr="000000"/>
              </a:solidFill>
              <a:latin typeface="+mj-ea"/>
              <a:ea typeface="+mj-ea"/>
            </a:rPr>
            <a:t>11</a:t>
          </a:r>
          <a:r>
            <a:rPr kumimoji="1" lang="ja-JP" altLang="en-US" sz="1600" b="1">
              <a:solidFill>
                <a:sysClr val="windowText" lastClr="000000"/>
              </a:solidFill>
              <a:latin typeface="+mj-ea"/>
              <a:ea typeface="+mj-ea"/>
            </a:rPr>
            <a:t>月</a:t>
          </a:r>
          <a:r>
            <a:rPr kumimoji="1" lang="en-US" altLang="ja-JP" sz="1600" b="1">
              <a:solidFill>
                <a:sysClr val="windowText" lastClr="000000"/>
              </a:solidFill>
              <a:latin typeface="+mj-ea"/>
              <a:ea typeface="+mj-ea"/>
            </a:rPr>
            <a:t>4</a:t>
          </a:r>
          <a:r>
            <a:rPr kumimoji="1" lang="ja-JP" altLang="en-US" sz="1600" b="1">
              <a:solidFill>
                <a:sysClr val="windowText" lastClr="000000"/>
              </a:solidFill>
              <a:latin typeface="+mj-ea"/>
              <a:ea typeface="+mj-ea"/>
            </a:rPr>
            <a:t>日（月）は、ひまわりはお休みです</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※11</a:t>
          </a:r>
          <a:r>
            <a:rPr kumimoji="1" lang="ja-JP" altLang="en-US" sz="1600" b="1">
              <a:solidFill>
                <a:sysClr val="windowText" lastClr="000000"/>
              </a:solidFill>
              <a:latin typeface="+mj-ea"/>
              <a:ea typeface="+mj-ea"/>
            </a:rPr>
            <a:t>月</a:t>
          </a:r>
          <a:r>
            <a:rPr kumimoji="1" lang="en-US" altLang="ja-JP" sz="1600" b="1">
              <a:solidFill>
                <a:sysClr val="windowText" lastClr="000000"/>
              </a:solidFill>
              <a:latin typeface="+mj-ea"/>
              <a:ea typeface="+mj-ea"/>
            </a:rPr>
            <a:t>23</a:t>
          </a:r>
          <a:r>
            <a:rPr kumimoji="1" lang="ja-JP" altLang="en-US" sz="1600" b="1">
              <a:solidFill>
                <a:sysClr val="windowText" lastClr="000000"/>
              </a:solidFill>
              <a:latin typeface="+mj-ea"/>
              <a:ea typeface="+mj-ea"/>
            </a:rPr>
            <a:t>日：まなびの館ローズコムで、ふくやま手しごと市（</a:t>
          </a:r>
          <a:r>
            <a:rPr kumimoji="1" lang="en-US" altLang="ja-JP" sz="1200" b="1">
              <a:solidFill>
                <a:sysClr val="windowText" lastClr="000000"/>
              </a:solidFill>
              <a:latin typeface="+mj-ea"/>
              <a:ea typeface="+mj-ea"/>
            </a:rPr>
            <a:t>10</a:t>
          </a:r>
          <a:r>
            <a:rPr kumimoji="1" lang="ja-JP" altLang="en-US" sz="1200" b="1">
              <a:solidFill>
                <a:sysClr val="windowText" lastClr="000000"/>
              </a:solidFill>
              <a:latin typeface="+mj-ea"/>
              <a:ea typeface="+mj-ea"/>
            </a:rPr>
            <a:t>：</a:t>
          </a:r>
          <a:r>
            <a:rPr kumimoji="1" lang="en-US" altLang="ja-JP" sz="1200" b="1">
              <a:solidFill>
                <a:sysClr val="windowText" lastClr="000000"/>
              </a:solidFill>
              <a:latin typeface="+mj-ea"/>
              <a:ea typeface="+mj-ea"/>
            </a:rPr>
            <a:t>00</a:t>
          </a:r>
          <a:r>
            <a:rPr kumimoji="1" lang="ja-JP" altLang="en-US" sz="1200" b="1">
              <a:solidFill>
                <a:sysClr val="windowText" lastClr="000000"/>
              </a:solidFill>
              <a:latin typeface="+mj-ea"/>
              <a:ea typeface="+mj-ea"/>
            </a:rPr>
            <a:t>～</a:t>
          </a:r>
          <a:r>
            <a:rPr kumimoji="1" lang="en-US" altLang="ja-JP" sz="1200" b="1">
              <a:solidFill>
                <a:sysClr val="windowText" lastClr="000000"/>
              </a:solidFill>
              <a:latin typeface="+mj-ea"/>
              <a:ea typeface="+mj-ea"/>
            </a:rPr>
            <a:t>16</a:t>
          </a:r>
          <a:r>
            <a:rPr kumimoji="1" lang="ja-JP" altLang="en-US" sz="1200" b="1">
              <a:solidFill>
                <a:sysClr val="windowText" lastClr="000000"/>
              </a:solidFill>
              <a:latin typeface="+mj-ea"/>
              <a:ea typeface="+mj-ea"/>
            </a:rPr>
            <a:t>：</a:t>
          </a:r>
          <a:r>
            <a:rPr kumimoji="1" lang="en-US" altLang="ja-JP" sz="1200" b="1">
              <a:solidFill>
                <a:sysClr val="windowText" lastClr="000000"/>
              </a:solidFill>
              <a:latin typeface="+mj-ea"/>
              <a:ea typeface="+mj-ea"/>
            </a:rPr>
            <a:t>00</a:t>
          </a:r>
          <a:r>
            <a:rPr kumimoji="1" lang="ja-JP" altLang="en-US" sz="1200" b="1">
              <a:solidFill>
                <a:sysClr val="windowText" lastClr="000000"/>
              </a:solidFill>
              <a:latin typeface="+mj-ea"/>
              <a:ea typeface="+mj-ea"/>
            </a:rPr>
            <a:t>）</a:t>
          </a:r>
          <a:r>
            <a:rPr kumimoji="1" lang="ja-JP" altLang="en-US" sz="1600" b="1">
              <a:solidFill>
                <a:sysClr val="windowText" lastClr="000000"/>
              </a:solidFill>
              <a:latin typeface="+mj-ea"/>
              <a:ea typeface="+mj-ea"/>
            </a:rPr>
            <a:t>があります。来てね</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※12</a:t>
          </a:r>
          <a:r>
            <a:rPr kumimoji="1" lang="ja-JP" altLang="en-US" sz="1600" b="1">
              <a:solidFill>
                <a:sysClr val="windowText" lastClr="000000"/>
              </a:solidFill>
              <a:latin typeface="+mj-ea"/>
              <a:ea typeface="+mj-ea"/>
            </a:rPr>
            <a:t>月</a:t>
          </a:r>
          <a:r>
            <a:rPr kumimoji="1" lang="en-US" altLang="ja-JP" sz="1600" b="1">
              <a:solidFill>
                <a:sysClr val="windowText" lastClr="000000"/>
              </a:solidFill>
              <a:latin typeface="+mj-ea"/>
              <a:ea typeface="+mj-ea"/>
            </a:rPr>
            <a:t>25</a:t>
          </a:r>
          <a:r>
            <a:rPr kumimoji="1" lang="ja-JP" altLang="en-US" sz="1600" b="1">
              <a:solidFill>
                <a:sysClr val="windowText" lastClr="000000"/>
              </a:solidFill>
              <a:latin typeface="+mj-ea"/>
              <a:ea typeface="+mj-ea"/>
            </a:rPr>
            <a:t>日：クリスマス会のイベントがあります。</a:t>
          </a:r>
          <a:endParaRPr kumimoji="1" lang="en-US" altLang="ja-JP" sz="1600" b="1">
            <a:solidFill>
              <a:sysClr val="windowText" lastClr="000000"/>
            </a:solidFill>
            <a:latin typeface="+mj-ea"/>
            <a:ea typeface="+mj-ea"/>
          </a:endParaRPr>
        </a:p>
        <a:p>
          <a:pPr algn="l">
            <a:lnSpc>
              <a:spcPts val="2000"/>
            </a:lnSpc>
          </a:pPr>
          <a:r>
            <a:rPr kumimoji="1" lang="en-US" altLang="ja-JP" sz="1600" b="1">
              <a:solidFill>
                <a:sysClr val="windowText" lastClr="000000"/>
              </a:solidFill>
              <a:latin typeface="+mj-ea"/>
              <a:ea typeface="+mj-ea"/>
            </a:rPr>
            <a:t>※12</a:t>
          </a:r>
          <a:r>
            <a:rPr kumimoji="1" lang="ja-JP" altLang="en-US" sz="1600" b="1">
              <a:solidFill>
                <a:sysClr val="windowText" lastClr="000000"/>
              </a:solidFill>
              <a:latin typeface="+mj-ea"/>
              <a:ea typeface="+mj-ea"/>
            </a:rPr>
            <a:t>月</a:t>
          </a:r>
          <a:r>
            <a:rPr kumimoji="1" lang="en-US" altLang="ja-JP" sz="1600" b="1">
              <a:solidFill>
                <a:sysClr val="windowText" lastClr="000000"/>
              </a:solidFill>
              <a:latin typeface="+mj-ea"/>
              <a:ea typeface="+mj-ea"/>
            </a:rPr>
            <a:t>28</a:t>
          </a:r>
          <a:r>
            <a:rPr kumimoji="1" lang="ja-JP" altLang="en-US" sz="1600" b="1">
              <a:solidFill>
                <a:sysClr val="windowText" lastClr="000000"/>
              </a:solidFill>
              <a:latin typeface="+mj-ea"/>
              <a:ea typeface="+mj-ea"/>
            </a:rPr>
            <a:t>日：出勤日です。（</a:t>
          </a:r>
          <a:r>
            <a:rPr kumimoji="1" lang="en-US" altLang="ja-JP" sz="1600" b="1">
              <a:solidFill>
                <a:sysClr val="windowText" lastClr="000000"/>
              </a:solidFill>
              <a:latin typeface="+mj-ea"/>
              <a:ea typeface="+mj-ea"/>
            </a:rPr>
            <a:t>29</a:t>
          </a:r>
          <a:r>
            <a:rPr kumimoji="1" lang="ja-JP" altLang="en-US" sz="1600" b="1">
              <a:solidFill>
                <a:sysClr val="windowText" lastClr="000000"/>
              </a:solidFill>
              <a:latin typeface="+mj-ea"/>
              <a:ea typeface="+mj-ea"/>
            </a:rPr>
            <a:t>日～</a:t>
          </a:r>
          <a:r>
            <a:rPr kumimoji="1" lang="en-US" altLang="ja-JP" sz="1600" b="1">
              <a:solidFill>
                <a:sysClr val="windowText" lastClr="000000"/>
              </a:solidFill>
              <a:latin typeface="+mj-ea"/>
              <a:ea typeface="+mj-ea"/>
            </a:rPr>
            <a:t>1</a:t>
          </a:r>
          <a:r>
            <a:rPr kumimoji="1" lang="ja-JP" altLang="en-US" sz="1600" b="1">
              <a:solidFill>
                <a:sysClr val="windowText" lastClr="000000"/>
              </a:solidFill>
              <a:latin typeface="+mj-ea"/>
              <a:ea typeface="+mj-ea"/>
            </a:rPr>
            <a:t>月</a:t>
          </a:r>
          <a:r>
            <a:rPr kumimoji="1" lang="en-US" altLang="ja-JP" sz="1600" b="1">
              <a:solidFill>
                <a:sysClr val="windowText" lastClr="000000"/>
              </a:solidFill>
              <a:latin typeface="+mj-ea"/>
              <a:ea typeface="+mj-ea"/>
            </a:rPr>
            <a:t>5</a:t>
          </a:r>
          <a:r>
            <a:rPr kumimoji="1" lang="ja-JP" altLang="en-US" sz="1600" b="1">
              <a:solidFill>
                <a:sysClr val="windowText" lastClr="000000"/>
              </a:solidFill>
              <a:latin typeface="+mj-ea"/>
              <a:ea typeface="+mj-ea"/>
            </a:rPr>
            <a:t>日まで長期お休みです。）</a:t>
          </a:r>
          <a:endParaRPr kumimoji="1" lang="en-US" altLang="ja-JP" sz="1600" b="1">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0</xdr:colOff>
      <xdr:row>7</xdr:row>
      <xdr:rowOff>0</xdr:rowOff>
    </xdr:from>
    <xdr:to>
      <xdr:col>26</xdr:col>
      <xdr:colOff>55418</xdr:colOff>
      <xdr:row>19</xdr:row>
      <xdr:rowOff>26893</xdr:rowOff>
    </xdr:to>
    <xdr:sp macro="" textlink="">
      <xdr:nvSpPr>
        <xdr:cNvPr id="20" name="角丸四角形 3">
          <a:extLst>
            <a:ext uri="{FF2B5EF4-FFF2-40B4-BE49-F238E27FC236}">
              <a16:creationId xmlns:a16="http://schemas.microsoft.com/office/drawing/2014/main" id="{A9F372A2-89AB-4DE2-BB97-068BBC508ED4}"/>
            </a:ext>
          </a:extLst>
        </xdr:cNvPr>
        <xdr:cNvSpPr/>
      </xdr:nvSpPr>
      <xdr:spPr>
        <a:xfrm>
          <a:off x="0" y="1281545"/>
          <a:ext cx="9615054" cy="3040257"/>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a:t>
          </a:r>
          <a:r>
            <a:rPr kumimoji="1" lang="ja-JP" altLang="en-US"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長い間お待たせいたしておりました、開かずの間の修繕が</a:t>
          </a:r>
          <a:r>
            <a:rPr kumimoji="1" lang="en-US" altLang="ja-JP"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11</a:t>
          </a:r>
          <a:r>
            <a:rPr kumimoji="1" lang="ja-JP" altLang="en-US"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月中には完成いたします。カツオ、琥珀糖、ジャム作りなどの食品を扱う作業はこちらでする予定です。</a:t>
          </a:r>
          <a:endParaRPr kumimoji="1" lang="en-US" altLang="ja-JP"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r>
            <a:rPr kumimoji="1" lang="ja-JP" altLang="en-US"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カツオの袋入れのお仕事以外にも新しい仕事が始まりました。こて先の袋入れです。しっかり作業をして頂いて、工賃が上がるようにしていきますので今後ともよろしくお願いいたします。</a:t>
          </a:r>
          <a:endParaRPr kumimoji="1" lang="en-US" altLang="ja-JP" sz="1800" b="1">
            <a:solidFill>
              <a:sysClr val="windowText" lastClr="000000"/>
            </a:solidFill>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1800" b="1">
              <a:solidFill>
                <a:sysClr val="windowText" lastClr="000000"/>
              </a:solidFill>
            </a:rPr>
            <a:t>　接ぎ木をして</a:t>
          </a:r>
          <a:r>
            <a:rPr kumimoji="1" lang="en-US" altLang="ja-JP"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4</a:t>
          </a:r>
          <a:r>
            <a:rPr kumimoji="1" lang="ja-JP" altLang="en-US"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年目になったイエローレモンの収穫も少しづつ出来ています。レモンの琥珀糖ができるのももう少しです。お楽しみに！</a:t>
          </a:r>
          <a:endParaRPr kumimoji="1" lang="en-US" altLang="ja-JP" sz="18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editAs="oneCell">
    <xdr:from>
      <xdr:col>5</xdr:col>
      <xdr:colOff>140866</xdr:colOff>
      <xdr:row>38</xdr:row>
      <xdr:rowOff>107577</xdr:rowOff>
    </xdr:from>
    <xdr:to>
      <xdr:col>7</xdr:col>
      <xdr:colOff>99425</xdr:colOff>
      <xdr:row>46</xdr:row>
      <xdr:rowOff>89647</xdr:rowOff>
    </xdr:to>
    <xdr:pic>
      <xdr:nvPicPr>
        <xdr:cNvPr id="21" name="図 20">
          <a:extLst>
            <a:ext uri="{FF2B5EF4-FFF2-40B4-BE49-F238E27FC236}">
              <a16:creationId xmlns:a16="http://schemas.microsoft.com/office/drawing/2014/main" id="{B4D3E691-7854-4136-A2CA-2D1D2A594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83313" y="9197789"/>
          <a:ext cx="1482559" cy="1272987"/>
        </a:xfrm>
        <a:prstGeom prst="rect">
          <a:avLst/>
        </a:prstGeom>
      </xdr:spPr>
    </xdr:pic>
    <xdr:clientData/>
  </xdr:twoCellAnchor>
  <xdr:twoCellAnchor editAs="oneCell">
    <xdr:from>
      <xdr:col>7</xdr:col>
      <xdr:colOff>332956</xdr:colOff>
      <xdr:row>38</xdr:row>
      <xdr:rowOff>92363</xdr:rowOff>
    </xdr:from>
    <xdr:to>
      <xdr:col>9</xdr:col>
      <xdr:colOff>282914</xdr:colOff>
      <xdr:row>47</xdr:row>
      <xdr:rowOff>43464</xdr:rowOff>
    </xdr:to>
    <xdr:pic>
      <xdr:nvPicPr>
        <xdr:cNvPr id="22" name="図 21">
          <a:extLst>
            <a:ext uri="{FF2B5EF4-FFF2-40B4-BE49-F238E27FC236}">
              <a16:creationId xmlns:a16="http://schemas.microsoft.com/office/drawing/2014/main" id="{7FED2798-61A1-455D-BF10-00376D0559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47229" y="9213272"/>
          <a:ext cx="1335412" cy="1371192"/>
        </a:xfrm>
        <a:prstGeom prst="rect">
          <a:avLst/>
        </a:prstGeom>
      </xdr:spPr>
    </xdr:pic>
    <xdr:clientData/>
  </xdr:twoCellAnchor>
  <xdr:twoCellAnchor>
    <xdr:from>
      <xdr:col>5</xdr:col>
      <xdr:colOff>134472</xdr:colOff>
      <xdr:row>36</xdr:row>
      <xdr:rowOff>249112</xdr:rowOff>
    </xdr:from>
    <xdr:to>
      <xdr:col>6</xdr:col>
      <xdr:colOff>385482</xdr:colOff>
      <xdr:row>39</xdr:row>
      <xdr:rowOff>-1</xdr:rowOff>
    </xdr:to>
    <xdr:sp macro="" textlink="">
      <xdr:nvSpPr>
        <xdr:cNvPr id="23" name="テキスト ボックス 22">
          <a:extLst>
            <a:ext uri="{FF2B5EF4-FFF2-40B4-BE49-F238E27FC236}">
              <a16:creationId xmlns:a16="http://schemas.microsoft.com/office/drawing/2014/main" id="{CB79400F-8DF7-4891-B846-7CC278AE1178}"/>
            </a:ext>
          </a:extLst>
        </xdr:cNvPr>
        <xdr:cNvSpPr txBox="1"/>
      </xdr:nvSpPr>
      <xdr:spPr>
        <a:xfrm>
          <a:off x="3576919" y="8837300"/>
          <a:ext cx="1380563" cy="503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xdr:from>
      <xdr:col>7</xdr:col>
      <xdr:colOff>424979</xdr:colOff>
      <xdr:row>36</xdr:row>
      <xdr:rowOff>243944</xdr:rowOff>
    </xdr:from>
    <xdr:to>
      <xdr:col>9</xdr:col>
      <xdr:colOff>126999</xdr:colOff>
      <xdr:row>38</xdr:row>
      <xdr:rowOff>229001</xdr:rowOff>
    </xdr:to>
    <xdr:sp macro="" textlink="">
      <xdr:nvSpPr>
        <xdr:cNvPr id="24" name="テキスト ボックス 23">
          <a:extLst>
            <a:ext uri="{FF2B5EF4-FFF2-40B4-BE49-F238E27FC236}">
              <a16:creationId xmlns:a16="http://schemas.microsoft.com/office/drawing/2014/main" id="{AC1F40CE-96CE-4E16-AAF3-0B5966E667FA}"/>
            </a:ext>
          </a:extLst>
        </xdr:cNvPr>
        <xdr:cNvSpPr txBox="1"/>
      </xdr:nvSpPr>
      <xdr:spPr>
        <a:xfrm>
          <a:off x="4933479" y="8884829"/>
          <a:ext cx="1084366" cy="4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ひまわり</a:t>
          </a:r>
          <a:endParaRPr kumimoji="1" lang="en-US" altLang="ja-JP" sz="11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100" b="1">
              <a:latin typeface="AR P丸ゴシック体M04" panose="020F0600000000000000" pitchFamily="50" charset="-128"/>
              <a:ea typeface="AR P丸ゴシック体M04" panose="020F0600000000000000" pitchFamily="50" charset="-128"/>
            </a:rPr>
            <a:t>インスタグラム</a:t>
          </a:r>
        </a:p>
      </xdr:txBody>
    </xdr:sp>
    <xdr:clientData/>
  </xdr:twoCellAnchor>
  <xdr:oneCellAnchor>
    <xdr:from>
      <xdr:col>24</xdr:col>
      <xdr:colOff>23091</xdr:colOff>
      <xdr:row>60</xdr:row>
      <xdr:rowOff>103909</xdr:rowOff>
    </xdr:from>
    <xdr:ext cx="184731" cy="264560"/>
    <xdr:sp macro="" textlink="">
      <xdr:nvSpPr>
        <xdr:cNvPr id="9" name="テキスト ボックス 8">
          <a:extLst>
            <a:ext uri="{FF2B5EF4-FFF2-40B4-BE49-F238E27FC236}">
              <a16:creationId xmlns:a16="http://schemas.microsoft.com/office/drawing/2014/main" id="{86133D89-487B-2D0E-F634-BBABAC92B1EB}"/>
            </a:ext>
          </a:extLst>
        </xdr:cNvPr>
        <xdr:cNvSpPr txBox="1"/>
      </xdr:nvSpPr>
      <xdr:spPr>
        <a:xfrm>
          <a:off x="9305636" y="133465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2</xdr:col>
      <xdr:colOff>0</xdr:colOff>
      <xdr:row>80</xdr:row>
      <xdr:rowOff>0</xdr:rowOff>
    </xdr:from>
    <xdr:to>
      <xdr:col>2</xdr:col>
      <xdr:colOff>304800</xdr:colOff>
      <xdr:row>81</xdr:row>
      <xdr:rowOff>133350</xdr:rowOff>
    </xdr:to>
    <xdr:sp macro="" textlink="">
      <xdr:nvSpPr>
        <xdr:cNvPr id="18433" name="AutoShape 1">
          <a:extLst>
            <a:ext uri="{FF2B5EF4-FFF2-40B4-BE49-F238E27FC236}">
              <a16:creationId xmlns:a16="http://schemas.microsoft.com/office/drawing/2014/main" id="{0CA73E40-8E7E-E1EF-15C0-EDFA450EF8E6}"/>
            </a:ext>
          </a:extLst>
        </xdr:cNvPr>
        <xdr:cNvSpPr>
          <a:spLocks noChangeAspect="1" noChangeArrowheads="1"/>
        </xdr:cNvSpPr>
      </xdr:nvSpPr>
      <xdr:spPr bwMode="auto">
        <a:xfrm>
          <a:off x="1384300" y="1724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80</xdr:row>
      <xdr:rowOff>0</xdr:rowOff>
    </xdr:from>
    <xdr:to>
      <xdr:col>2</xdr:col>
      <xdr:colOff>304800</xdr:colOff>
      <xdr:row>81</xdr:row>
      <xdr:rowOff>133350</xdr:rowOff>
    </xdr:to>
    <xdr:sp macro="" textlink="">
      <xdr:nvSpPr>
        <xdr:cNvPr id="18434" name="AutoShape 2">
          <a:extLst>
            <a:ext uri="{FF2B5EF4-FFF2-40B4-BE49-F238E27FC236}">
              <a16:creationId xmlns:a16="http://schemas.microsoft.com/office/drawing/2014/main" id="{EB7EF1B8-3C73-4DE1-D785-066B96C0EF25}"/>
            </a:ext>
          </a:extLst>
        </xdr:cNvPr>
        <xdr:cNvSpPr>
          <a:spLocks noChangeAspect="1" noChangeArrowheads="1"/>
        </xdr:cNvSpPr>
      </xdr:nvSpPr>
      <xdr:spPr bwMode="auto">
        <a:xfrm>
          <a:off x="1384300" y="1724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xdr:row>
      <xdr:rowOff>235798</xdr:rowOff>
    </xdr:from>
    <xdr:to>
      <xdr:col>25</xdr:col>
      <xdr:colOff>62753</xdr:colOff>
      <xdr:row>29</xdr:row>
      <xdr:rowOff>4206</xdr:rowOff>
    </xdr:to>
    <xdr:sp macro="" textlink="">
      <xdr:nvSpPr>
        <xdr:cNvPr id="19" name="角丸四角形 10">
          <a:extLst>
            <a:ext uri="{FF2B5EF4-FFF2-40B4-BE49-F238E27FC236}">
              <a16:creationId xmlns:a16="http://schemas.microsoft.com/office/drawing/2014/main" id="{2075C80C-45D1-4E7D-9B17-4060792B40D9}"/>
            </a:ext>
          </a:extLst>
        </xdr:cNvPr>
        <xdr:cNvSpPr/>
      </xdr:nvSpPr>
      <xdr:spPr>
        <a:xfrm>
          <a:off x="0" y="4022707"/>
          <a:ext cx="9518480" cy="2816408"/>
        </a:xfrm>
        <a:prstGeom prst="roundRect">
          <a:avLst>
            <a:gd name="adj" fmla="val 9225"/>
          </a:avLst>
        </a:prstGeom>
        <a:solidFill>
          <a:schemeClr val="tx1">
            <a:alpha val="32000"/>
          </a:scheme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288000" bIns="180000" rtlCol="0" anchor="t"/>
        <a:lstStyle/>
        <a:p>
          <a:pPr algn="l">
            <a:lnSpc>
              <a:spcPts val="20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令和</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6</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年</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10</a:t>
          </a: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月の作業</a:t>
          </a:r>
          <a:endPar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endParaRPr>
        </a:p>
        <a:p>
          <a:pPr algn="l"/>
          <a:r>
            <a:rPr kumimoji="1" lang="en-US" altLang="ja-JP" sz="1100" b="1" baseline="0">
              <a:solidFill>
                <a:schemeClr val="tx1"/>
              </a:solidFill>
              <a:effectLst/>
              <a:latin typeface="+mn-lt"/>
              <a:ea typeface="+mn-ea"/>
              <a:cs typeface="+mn-cs"/>
            </a:rPr>
            <a:t>   </a:t>
          </a:r>
          <a:r>
            <a:rPr kumimoji="1" lang="ja-JP" altLang="ja-JP" sz="1400" b="1">
              <a:solidFill>
                <a:schemeClr val="tx1"/>
              </a:solidFill>
              <a:effectLst/>
              <a:latin typeface="+mn-lt"/>
              <a:ea typeface="+mn-ea"/>
              <a:cs typeface="+mn-cs"/>
            </a:rPr>
            <a:t>　</a:t>
          </a:r>
          <a:r>
            <a:rPr kumimoji="1" lang="ja-JP" altLang="en-US" sz="1400" b="1">
              <a:solidFill>
                <a:schemeClr val="tx1"/>
              </a:solidFill>
              <a:effectLst/>
              <a:latin typeface="+mn-lt"/>
              <a:ea typeface="+mn-ea"/>
              <a:cs typeface="+mn-cs"/>
            </a:rPr>
            <a:t> </a:t>
          </a:r>
          <a:r>
            <a:rPr kumimoji="1" lang="ja-JP" altLang="ja-JP" sz="1400" b="1">
              <a:solidFill>
                <a:schemeClr val="tx1"/>
              </a:solidFill>
              <a:effectLst/>
              <a:latin typeface="+mn-lt"/>
              <a:ea typeface="+mn-ea"/>
              <a:cs typeface="+mn-cs"/>
            </a:rPr>
            <a:t>・かつおの袋詰め　　　　　 　</a:t>
          </a:r>
          <a:endParaRPr lang="ja-JP" altLang="ja-JP" sz="1400" b="1">
            <a:solidFill>
              <a:schemeClr val="tx1"/>
            </a:solidFill>
            <a:effectLst/>
          </a:endParaRPr>
        </a:p>
        <a:p>
          <a:pPr algn="l"/>
          <a:r>
            <a:rPr kumimoji="1" lang="ja-JP" altLang="ja-JP" sz="1400" b="1">
              <a:solidFill>
                <a:schemeClr val="tx1"/>
              </a:solidFill>
              <a:effectLst/>
              <a:latin typeface="+mn-lt"/>
              <a:ea typeface="+mn-ea"/>
              <a:cs typeface="+mn-cs"/>
            </a:rPr>
            <a:t>　</a:t>
          </a:r>
          <a:r>
            <a:rPr kumimoji="1" lang="ja-JP" altLang="ja-JP" sz="1400" b="1" baseline="0">
              <a:solidFill>
                <a:schemeClr val="tx1"/>
              </a:solidFill>
              <a:effectLst/>
              <a:latin typeface="+mn-lt"/>
              <a:ea typeface="+mn-ea"/>
              <a:cs typeface="+mn-cs"/>
            </a:rPr>
            <a:t>  </a:t>
          </a:r>
          <a:r>
            <a:rPr kumimoji="1" lang="ja-JP" altLang="en-US" sz="1400" b="1" baseline="0">
              <a:solidFill>
                <a:schemeClr val="tx1"/>
              </a:solidFill>
              <a:effectLst/>
              <a:latin typeface="+mn-lt"/>
              <a:ea typeface="+mn-ea"/>
              <a:cs typeface="+mn-cs"/>
            </a:rPr>
            <a:t> </a:t>
          </a:r>
          <a:r>
            <a:rPr kumimoji="1" lang="ja-JP" altLang="ja-JP" sz="1400" b="1" baseline="0">
              <a:solidFill>
                <a:schemeClr val="tx1"/>
              </a:solidFill>
              <a:effectLst/>
              <a:latin typeface="+mn-lt"/>
              <a:ea typeface="+mn-ea"/>
              <a:cs typeface="+mn-cs"/>
            </a:rPr>
            <a:t> </a:t>
          </a:r>
          <a:r>
            <a:rPr kumimoji="1" lang="ja-JP"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こて先の袋入れ</a:t>
          </a:r>
          <a:endParaRPr kumimoji="1" lang="en-US" altLang="ja-JP" sz="1400" b="1">
            <a:solidFill>
              <a:schemeClr val="tx1"/>
            </a:solidFill>
            <a:effectLst/>
            <a:latin typeface="+mn-lt"/>
            <a:ea typeface="+mn-ea"/>
            <a:cs typeface="+mn-cs"/>
          </a:endParaRPr>
        </a:p>
        <a:p>
          <a:pPr lvl="0" algn="l"/>
          <a:r>
            <a:rPr kumimoji="1" lang="ja-JP" altLang="en-US" sz="1400" b="1">
              <a:solidFill>
                <a:schemeClr val="tx1"/>
              </a:solidFill>
              <a:effectLst/>
              <a:latin typeface="+mn-lt"/>
              <a:ea typeface="+mn-ea"/>
              <a:cs typeface="+mn-cs"/>
            </a:rPr>
            <a:t>　　・琥珀糖の袋詰め</a:t>
          </a:r>
          <a:r>
            <a:rPr kumimoji="1" lang="ja-JP" altLang="ja-JP" sz="1400" b="1">
              <a:solidFill>
                <a:schemeClr val="tx1"/>
              </a:solidFill>
              <a:effectLst/>
              <a:latin typeface="+mn-lt"/>
              <a:ea typeface="+mn-ea"/>
              <a:cs typeface="+mn-cs"/>
            </a:rPr>
            <a:t>　　　</a:t>
          </a:r>
          <a:endParaRPr lang="ja-JP" altLang="ja-JP" sz="1400" b="1">
            <a:solidFill>
              <a:schemeClr val="tx1"/>
            </a:solidFill>
            <a:effectLst/>
          </a:endParaRPr>
        </a:p>
        <a:p>
          <a:pPr algn="l"/>
          <a:r>
            <a:rPr kumimoji="1" lang="ja-JP" altLang="ja-JP" sz="1400" b="1">
              <a:solidFill>
                <a:schemeClr val="tx1"/>
              </a:solidFill>
              <a:effectLst/>
              <a:latin typeface="+mn-lt"/>
              <a:ea typeface="+mn-ea"/>
              <a:cs typeface="+mn-cs"/>
            </a:rPr>
            <a:t>　</a:t>
          </a:r>
          <a:r>
            <a:rPr kumimoji="1" lang="ja-JP" altLang="en-US" sz="1400" b="1">
              <a:solidFill>
                <a:schemeClr val="tx1"/>
              </a:solidFill>
              <a:effectLst/>
              <a:latin typeface="+mn-lt"/>
              <a:ea typeface="+mn-ea"/>
              <a:cs typeface="+mn-cs"/>
            </a:rPr>
            <a:t>　</a:t>
          </a:r>
          <a:r>
            <a:rPr kumimoji="1" lang="ja-JP" altLang="ja-JP" sz="1400" b="1">
              <a:solidFill>
                <a:schemeClr val="tx1"/>
              </a:solidFill>
              <a:effectLst/>
              <a:latin typeface="+mn-lt"/>
              <a:ea typeface="+mn-ea"/>
              <a:cs typeface="+mn-cs"/>
            </a:rPr>
            <a:t>・アマゾン　本入力</a:t>
          </a:r>
          <a:r>
            <a:rPr kumimoji="1" lang="ja-JP" altLang="en-US" sz="1400" b="1">
              <a:solidFill>
                <a:schemeClr val="tx1"/>
              </a:solidFill>
              <a:effectLst/>
              <a:latin typeface="+mn-lt"/>
              <a:ea typeface="+mn-ea"/>
              <a:cs typeface="+mn-cs"/>
            </a:rPr>
            <a:t>　</a:t>
          </a:r>
          <a:endParaRPr kumimoji="1" lang="en-US" altLang="ja-JP" sz="1400" b="1">
            <a:solidFill>
              <a:schemeClr val="tx1"/>
            </a:solidFill>
            <a:effectLst/>
            <a:latin typeface="+mn-lt"/>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400" b="1">
              <a:solidFill>
                <a:schemeClr val="tx1"/>
              </a:solidFill>
              <a:effectLst/>
              <a:latin typeface="+mn-lt"/>
              <a:ea typeface="+mn-ea"/>
              <a:cs typeface="+mn-cs"/>
            </a:rPr>
            <a:t>　　</a:t>
          </a:r>
          <a:r>
            <a:rPr kumimoji="1" lang="ja-JP" altLang="ja-JP" sz="1400" b="1" i="0" u="none" strike="noStrike" kern="0" cap="none" spc="0" normalizeH="0" baseline="0" noProof="0">
              <a:ln>
                <a:noFill/>
              </a:ln>
              <a:solidFill>
                <a:prstClr val="black"/>
              </a:solidFill>
              <a:effectLst/>
              <a:uLnTx/>
              <a:uFillTx/>
              <a:latin typeface="+mn-lt"/>
              <a:ea typeface="+mn-ea"/>
              <a:cs typeface="+mn-cs"/>
            </a:rPr>
            <a:t>・</a:t>
          </a:r>
          <a:r>
            <a:rPr kumimoji="1" lang="ja-JP" altLang="en-US" sz="1400" b="1" i="0" u="none" strike="noStrike" kern="0" cap="none" spc="0" normalizeH="0" baseline="0" noProof="0">
              <a:ln>
                <a:noFill/>
              </a:ln>
              <a:solidFill>
                <a:prstClr val="black"/>
              </a:solidFill>
              <a:effectLst/>
              <a:uLnTx/>
              <a:uFillTx/>
              <a:latin typeface="+mn-lt"/>
              <a:ea typeface="+mn-ea"/>
              <a:cs typeface="+mn-cs"/>
            </a:rPr>
            <a:t>柿渋液のコメ袋塗 </a:t>
          </a:r>
          <a:endParaRPr kumimoji="1" lang="en-US" altLang="ja-JP" sz="14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400" b="1" i="0" u="none" strike="noStrike" kern="0" cap="none" spc="0" normalizeH="0" baseline="0" noProof="0">
              <a:ln>
                <a:noFill/>
              </a:ln>
              <a:solidFill>
                <a:prstClr val="black"/>
              </a:solidFill>
              <a:effectLst/>
              <a:uLnTx/>
              <a:uFillTx/>
              <a:latin typeface="+mn-lt"/>
              <a:ea typeface="+mn-ea"/>
              <a:cs typeface="+mn-cs"/>
            </a:rPr>
            <a:t>　　・正月用小物作り</a:t>
          </a:r>
          <a:r>
            <a:rPr kumimoji="1" lang="ja-JP" altLang="ja-JP" sz="1400" b="1" i="0" u="none" strike="noStrike" kern="0" cap="none" spc="0" normalizeH="0" baseline="0" noProof="0">
              <a:ln>
                <a:noFill/>
              </a:ln>
              <a:solidFill>
                <a:prstClr val="black"/>
              </a:solidFill>
              <a:effectLst/>
              <a:uLnTx/>
              <a:uFillTx/>
              <a:latin typeface="+mn-lt"/>
              <a:ea typeface="+mn-ea"/>
              <a:cs typeface="+mn-cs"/>
            </a:rPr>
            <a:t>　</a:t>
          </a:r>
          <a:endParaRPr kumimoji="0" lang="ja-JP" altLang="ja-JP" sz="1400" b="1"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1100" b="0">
              <a:solidFill>
                <a:schemeClr val="lt1"/>
              </a:solidFill>
              <a:effectLst/>
              <a:latin typeface="+mn-lt"/>
              <a:ea typeface="+mn-ea"/>
              <a:cs typeface="+mn-cs"/>
            </a:rPr>
            <a:t>　　　　</a:t>
          </a:r>
          <a:endParaRPr kumimoji="1" lang="en-US" altLang="ja-JP" sz="1600" b="0">
            <a:solidFill>
              <a:sysClr val="windowText" lastClr="000000"/>
            </a:solidFill>
            <a:latin typeface="+mj-ea"/>
            <a:ea typeface="+mj-ea"/>
          </a:endParaRPr>
        </a:p>
      </xdr:txBody>
    </xdr:sp>
    <xdr:clientData/>
  </xdr:twoCellAnchor>
  <xdr:twoCellAnchor editAs="oneCell">
    <xdr:from>
      <xdr:col>9</xdr:col>
      <xdr:colOff>577274</xdr:colOff>
      <xdr:row>18</xdr:row>
      <xdr:rowOff>23091</xdr:rowOff>
    </xdr:from>
    <xdr:to>
      <xdr:col>26</xdr:col>
      <xdr:colOff>0</xdr:colOff>
      <xdr:row>28</xdr:row>
      <xdr:rowOff>230909</xdr:rowOff>
    </xdr:to>
    <xdr:pic>
      <xdr:nvPicPr>
        <xdr:cNvPr id="4" name="図 3">
          <a:extLst>
            <a:ext uri="{FF2B5EF4-FFF2-40B4-BE49-F238E27FC236}">
              <a16:creationId xmlns:a16="http://schemas.microsoft.com/office/drawing/2014/main" id="{7F4C718A-169D-FD55-509A-4FC6B98ED4E1}"/>
            </a:ext>
          </a:extLst>
        </xdr:cNvPr>
        <xdr:cNvPicPr>
          <a:picLocks noChangeAspect="1"/>
        </xdr:cNvPicPr>
      </xdr:nvPicPr>
      <xdr:blipFill>
        <a:blip xmlns:r="http://schemas.openxmlformats.org/officeDocument/2006/relationships" r:embed="rId3"/>
        <a:stretch>
          <a:fillRect/>
        </a:stretch>
      </xdr:blipFill>
      <xdr:spPr>
        <a:xfrm>
          <a:off x="6477001" y="4064000"/>
          <a:ext cx="3267363" cy="2747818"/>
        </a:xfrm>
        <a:prstGeom prst="rect">
          <a:avLst/>
        </a:prstGeom>
      </xdr:spPr>
    </xdr:pic>
    <xdr:clientData/>
  </xdr:twoCellAnchor>
  <xdr:twoCellAnchor editAs="oneCell">
    <xdr:from>
      <xdr:col>3</xdr:col>
      <xdr:colOff>912091</xdr:colOff>
      <xdr:row>18</xdr:row>
      <xdr:rowOff>46183</xdr:rowOff>
    </xdr:from>
    <xdr:to>
      <xdr:col>9</xdr:col>
      <xdr:colOff>782560</xdr:colOff>
      <xdr:row>28</xdr:row>
      <xdr:rowOff>207819</xdr:rowOff>
    </xdr:to>
    <xdr:pic>
      <xdr:nvPicPr>
        <xdr:cNvPr id="5" name="図 4">
          <a:extLst>
            <a:ext uri="{FF2B5EF4-FFF2-40B4-BE49-F238E27FC236}">
              <a16:creationId xmlns:a16="http://schemas.microsoft.com/office/drawing/2014/main" id="{EACA1874-16CA-3D91-DDDC-7CB5D2419337}"/>
            </a:ext>
          </a:extLst>
        </xdr:cNvPr>
        <xdr:cNvPicPr>
          <a:picLocks noChangeAspect="1"/>
        </xdr:cNvPicPr>
      </xdr:nvPicPr>
      <xdr:blipFill>
        <a:blip xmlns:r="http://schemas.openxmlformats.org/officeDocument/2006/relationships" r:embed="rId4"/>
        <a:stretch>
          <a:fillRect/>
        </a:stretch>
      </xdr:blipFill>
      <xdr:spPr>
        <a:xfrm>
          <a:off x="2655455" y="4087092"/>
          <a:ext cx="4026832" cy="2701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125506</xdr:colOff>
      <xdr:row>9</xdr:row>
      <xdr:rowOff>197222</xdr:rowOff>
    </xdr:from>
    <xdr:to>
      <xdr:col>25</xdr:col>
      <xdr:colOff>62752</xdr:colOff>
      <xdr:row>25</xdr:row>
      <xdr:rowOff>116540</xdr:rowOff>
    </xdr:to>
    <xdr:sp macro="" textlink="">
      <xdr:nvSpPr>
        <xdr:cNvPr id="4" name="角丸四角形 3">
          <a:extLst>
            <a:ext uri="{FF2B5EF4-FFF2-40B4-BE49-F238E27FC236}">
              <a16:creationId xmlns:a16="http://schemas.microsoft.com/office/drawing/2014/main" id="{57F233E7-681F-43F4-B6BA-E17B94BB1B61}"/>
            </a:ext>
          </a:extLst>
        </xdr:cNvPr>
        <xdr:cNvSpPr/>
      </xdr:nvSpPr>
      <xdr:spPr>
        <a:xfrm>
          <a:off x="125506" y="1972234"/>
          <a:ext cx="10443881" cy="3971365"/>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180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000"/>
            </a:lnSpc>
          </a:pPr>
          <a:r>
            <a:rPr kumimoji="1" lang="en-US" altLang="ja-JP" sz="1600" b="0">
              <a:solidFill>
                <a:sysClr val="windowText" lastClr="000000"/>
              </a:solidFill>
            </a:rPr>
            <a:t>※</a:t>
          </a:r>
          <a:r>
            <a:rPr kumimoji="1" lang="ja-JP" altLang="en-US" sz="1600" b="0">
              <a:solidFill>
                <a:sysClr val="windowText" lastClr="000000"/>
              </a:solidFill>
            </a:rPr>
            <a:t>５月、火災訓練をしました。事務所のコンセントからの出火という設定でした。３分で避難でき無事に終了することができました。お疲れ様でした。</a:t>
          </a:r>
          <a:endParaRPr kumimoji="1" lang="en-US" altLang="ja-JP" sz="1600" b="0">
            <a:solidFill>
              <a:sysClr val="windowText" lastClr="000000"/>
            </a:solidFill>
          </a:endParaRPr>
        </a:p>
        <a:p>
          <a:pPr algn="l">
            <a:lnSpc>
              <a:spcPts val="2000"/>
            </a:lnSpc>
          </a:pPr>
          <a:r>
            <a:rPr kumimoji="1" lang="en-US" altLang="ja-JP" sz="1600" b="0">
              <a:solidFill>
                <a:sysClr val="windowText" lastClr="000000"/>
              </a:solidFill>
            </a:rPr>
            <a:t>※5</a:t>
          </a:r>
          <a:r>
            <a:rPr kumimoji="1" lang="ja-JP" altLang="en-US" sz="1600" b="0">
              <a:solidFill>
                <a:sysClr val="windowText" lastClr="000000"/>
              </a:solidFill>
            </a:rPr>
            <a:t>月の「福山てしごと市」は、あいにく雨で中止になりました。今回は６</a:t>
          </a:r>
          <a:r>
            <a:rPr kumimoji="1" lang="en-US" altLang="ja-JP" sz="1600" b="0">
              <a:solidFill>
                <a:sysClr val="windowText" lastClr="000000"/>
              </a:solidFill>
            </a:rPr>
            <a:t>/</a:t>
          </a:r>
          <a:r>
            <a:rPr kumimoji="1" lang="ja-JP" altLang="en-US" sz="1600" b="0">
              <a:solidFill>
                <a:sysClr val="windowText" lastClr="000000"/>
              </a:solidFill>
            </a:rPr>
            <a:t>１の福山「駅地下 てしごと市」に出展します。琥珀糖やリースなどを販売する予定です。来れたら見に来てください。</a:t>
          </a:r>
          <a:endParaRPr kumimoji="1" lang="en-US" altLang="ja-JP" sz="1600" b="0">
            <a:solidFill>
              <a:sysClr val="windowText" lastClr="000000"/>
            </a:solidFill>
          </a:endParaRPr>
        </a:p>
        <a:p>
          <a:pPr algn="l">
            <a:lnSpc>
              <a:spcPts val="2000"/>
            </a:lnSpc>
          </a:pPr>
          <a:r>
            <a:rPr kumimoji="1" lang="en-US" altLang="ja-JP" sz="1600" b="0">
              <a:solidFill>
                <a:sysClr val="windowText" lastClr="000000"/>
              </a:solidFill>
            </a:rPr>
            <a:t>※</a:t>
          </a:r>
          <a:r>
            <a:rPr kumimoji="1" lang="ja-JP" altLang="en-US" sz="1600" b="0">
              <a:solidFill>
                <a:sysClr val="windowText" lastClr="000000"/>
              </a:solidFill>
            </a:rPr>
            <a:t>新しい人も５月で慣れてきました。</a:t>
          </a:r>
          <a:endParaRPr kumimoji="1" lang="en-US" altLang="ja-JP" sz="1600" b="0">
            <a:solidFill>
              <a:sysClr val="windowText" lastClr="000000"/>
            </a:solidFill>
          </a:endParaRPr>
        </a:p>
        <a:p>
          <a:pPr algn="l">
            <a:lnSpc>
              <a:spcPts val="2000"/>
            </a:lnSpc>
          </a:pPr>
          <a:r>
            <a:rPr kumimoji="1" lang="ja-JP" altLang="en-US" sz="1600" b="0">
              <a:solidFill>
                <a:sysClr val="windowText" lastClr="000000"/>
              </a:solidFill>
            </a:rPr>
            <a:t>アットホームが売りのひまわりです。みんなで温かく見守って下さいね。</a:t>
          </a:r>
          <a:endParaRPr kumimoji="1" lang="en-US" altLang="ja-JP" sz="1600" b="0">
            <a:solidFill>
              <a:sysClr val="windowText" lastClr="000000"/>
            </a:solidFill>
          </a:endParaRPr>
        </a:p>
        <a:p>
          <a:pPr algn="l">
            <a:lnSpc>
              <a:spcPts val="2000"/>
            </a:lnSpc>
          </a:pPr>
          <a:r>
            <a:rPr kumimoji="1" lang="en-US" altLang="ja-JP" sz="1600" b="0">
              <a:solidFill>
                <a:sysClr val="windowText" lastClr="000000"/>
              </a:solidFill>
            </a:rPr>
            <a:t>※</a:t>
          </a:r>
          <a:r>
            <a:rPr kumimoji="1" lang="ja-JP" altLang="en-US" sz="1600" b="0">
              <a:solidFill>
                <a:sysClr val="windowText" lastClr="000000"/>
              </a:solidFill>
            </a:rPr>
            <a:t>写真は、抹茶ミルク琥珀糖を測って袋詰めしています。</a:t>
          </a:r>
          <a:r>
            <a:rPr kumimoji="1" lang="en-US" altLang="ja-JP" sz="1600" b="0">
              <a:solidFill>
                <a:sysClr val="windowText" lastClr="000000"/>
              </a:solidFill>
            </a:rPr>
            <a:t>※</a:t>
          </a:r>
          <a:r>
            <a:rPr kumimoji="1" lang="ja-JP" altLang="en-US" sz="1600" b="0">
              <a:solidFill>
                <a:sysClr val="windowText" lastClr="000000"/>
              </a:solidFill>
            </a:rPr>
            <a:t>内職のお仕事を探しています。お知り合いがいらっしゃったら口利きをよろしくお願いいたします。</a:t>
          </a:r>
          <a:endParaRPr kumimoji="1" lang="en-US" altLang="ja-JP" sz="1600" b="0">
            <a:solidFill>
              <a:sysClr val="windowText" lastClr="000000"/>
            </a:solidFill>
          </a:endParaRPr>
        </a:p>
      </xdr:txBody>
    </xdr:sp>
    <xdr:clientData/>
  </xdr:twoCellAnchor>
  <xdr:twoCellAnchor>
    <xdr:from>
      <xdr:col>0</xdr:col>
      <xdr:colOff>215153</xdr:colOff>
      <xdr:row>35</xdr:row>
      <xdr:rowOff>215152</xdr:rowOff>
    </xdr:from>
    <xdr:to>
      <xdr:col>25</xdr:col>
      <xdr:colOff>116541</xdr:colOff>
      <xdr:row>39</xdr:row>
      <xdr:rowOff>134469</xdr:rowOff>
    </xdr:to>
    <xdr:sp macro="" textlink="">
      <xdr:nvSpPr>
        <xdr:cNvPr id="2" name="角丸四角形 4">
          <a:extLst>
            <a:ext uri="{FF2B5EF4-FFF2-40B4-BE49-F238E27FC236}">
              <a16:creationId xmlns:a16="http://schemas.microsoft.com/office/drawing/2014/main" id="{70DBB16C-989E-489F-8255-AD7E16367A4E}"/>
            </a:ext>
          </a:extLst>
        </xdr:cNvPr>
        <xdr:cNvSpPr/>
      </xdr:nvSpPr>
      <xdr:spPr>
        <a:xfrm>
          <a:off x="215153" y="8552328"/>
          <a:ext cx="10408023" cy="923365"/>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000"/>
            </a:lnSpc>
          </a:pPr>
          <a:r>
            <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6</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月の主な行事</a:t>
          </a:r>
          <a:endParaRPr kumimoji="1" lang="en-US" altLang="ja-JP" sz="1600" b="0">
            <a:solidFill>
              <a:srgbClr val="FF00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0">
              <a:solidFill>
                <a:sysClr val="windowText" lastClr="000000"/>
              </a:solidFill>
              <a:latin typeface="+mj-ea"/>
              <a:ea typeface="+mj-ea"/>
            </a:rPr>
            <a:t>　・バザー</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６月いっぱいはお休みします。　　ですが、可能な方は出勤日です。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215153</xdr:colOff>
      <xdr:row>25</xdr:row>
      <xdr:rowOff>17929</xdr:rowOff>
    </xdr:from>
    <xdr:to>
      <xdr:col>26</xdr:col>
      <xdr:colOff>35859</xdr:colOff>
      <xdr:row>36</xdr:row>
      <xdr:rowOff>44824</xdr:rowOff>
    </xdr:to>
    <xdr:sp macro="" textlink="">
      <xdr:nvSpPr>
        <xdr:cNvPr id="3" name="角丸四角形 10">
          <a:extLst>
            <a:ext uri="{FF2B5EF4-FFF2-40B4-BE49-F238E27FC236}">
              <a16:creationId xmlns:a16="http://schemas.microsoft.com/office/drawing/2014/main" id="{EBF99698-40D5-4496-8298-9B0D60B70055}"/>
            </a:ext>
          </a:extLst>
        </xdr:cNvPr>
        <xdr:cNvSpPr/>
      </xdr:nvSpPr>
      <xdr:spPr>
        <a:xfrm>
          <a:off x="215153" y="5844988"/>
          <a:ext cx="10452847" cy="2788024"/>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5</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r>
            <a:rPr kumimoji="1" lang="ja-JP" altLang="en-US" sz="1600" b="1">
              <a:solidFill>
                <a:sysClr val="windowText" lastClr="000000"/>
              </a:solidFill>
              <a:latin typeface="+mj-ea"/>
              <a:ea typeface="+mj-ea"/>
            </a:rPr>
            <a:t>　</a:t>
          </a: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事業所内</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・かつおの袋詰め</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・ネジのフィルムはがし</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・パソコン入力（本）</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・琥珀糖の袋入れ</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施設外就労</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a:t>
          </a: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農家さんの畑の草取り</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r>
            <a:rPr kumimoji="1" lang="ja-JP" altLang="ja-JP" sz="1100" b="1">
              <a:solidFill>
                <a:schemeClr val="lt1"/>
              </a:solidFill>
              <a:effectLst/>
              <a:latin typeface="+mn-lt"/>
              <a:ea typeface="+mn-ea"/>
              <a:cs typeface="+mn-cs"/>
            </a:rPr>
            <a:t>詰め</a:t>
          </a:r>
          <a:endParaRPr lang="ja-JP" altLang="ja-JP" sz="1600">
            <a:effectLst/>
          </a:endParaRPr>
        </a:p>
        <a:p>
          <a:r>
            <a:rPr kumimoji="1" lang="ja-JP" altLang="ja-JP" sz="1100" b="1">
              <a:solidFill>
                <a:schemeClr val="lt1"/>
              </a:solidFill>
              <a:effectLst/>
              <a:latin typeface="+mn-lt"/>
              <a:ea typeface="+mn-ea"/>
              <a:cs typeface="+mn-cs"/>
            </a:rPr>
            <a:t>　　・ネジのフィルムは　事業所内</a:t>
          </a:r>
          <a:endParaRPr lang="ja-JP" altLang="ja-JP">
            <a:effectLst/>
          </a:endParaRPr>
        </a:p>
        <a:p>
          <a:r>
            <a:rPr kumimoji="1" lang="ja-JP" altLang="ja-JP" sz="1100" b="1">
              <a:solidFill>
                <a:schemeClr val="lt1"/>
              </a:solidFill>
              <a:effectLst/>
              <a:latin typeface="+mn-lt"/>
              <a:ea typeface="+mn-ea"/>
              <a:cs typeface="+mn-cs"/>
            </a:rPr>
            <a:t>　　・かつおの袋詰め</a:t>
          </a:r>
          <a:endParaRPr lang="ja-JP" altLang="ja-JP">
            <a:effectLst/>
          </a:endParaRPr>
        </a:p>
        <a:p>
          <a:r>
            <a:rPr kumimoji="1" lang="ja-JP" altLang="ja-JP" sz="1100" b="1">
              <a:solidFill>
                <a:schemeClr val="lt1"/>
              </a:solidFill>
              <a:effectLst/>
              <a:latin typeface="+mn-lt"/>
              <a:ea typeface="+mn-ea"/>
              <a:cs typeface="+mn-cs"/>
            </a:rPr>
            <a:t>　　・ネジのフィルムはがし</a:t>
          </a:r>
          <a:endParaRPr lang="ja-JP" altLang="ja-JP">
            <a:effectLst/>
          </a:endParaRPr>
        </a:p>
        <a:p>
          <a:r>
            <a:rPr kumimoji="1" lang="ja-JP" altLang="ja-JP" sz="1100" b="1">
              <a:solidFill>
                <a:schemeClr val="lt1"/>
              </a:solidFill>
              <a:effectLst/>
              <a:latin typeface="+mn-lt"/>
              <a:ea typeface="+mn-ea"/>
              <a:cs typeface="+mn-cs"/>
            </a:rPr>
            <a:t>　　・パソコン入力（本）</a:t>
          </a:r>
          <a:endParaRPr lang="ja-JP" altLang="ja-JP">
            <a:effectLst/>
          </a:endParaRPr>
        </a:p>
        <a:p>
          <a:r>
            <a:rPr kumimoji="1" lang="ja-JP" altLang="ja-JP" sz="1100" b="1">
              <a:solidFill>
                <a:schemeClr val="lt1"/>
              </a:solidFill>
              <a:effectLst/>
              <a:latin typeface="+mn-lt"/>
              <a:ea typeface="+mn-ea"/>
              <a:cs typeface="+mn-cs"/>
            </a:rPr>
            <a:t>　　・琥珀糖の袋入れ</a:t>
          </a:r>
          <a:endParaRPr lang="ja-JP" altLang="ja-JP">
            <a:effectLst/>
          </a:endParaRPr>
        </a:p>
        <a:p>
          <a:r>
            <a:rPr kumimoji="1" lang="ja-JP" altLang="ja-JP" sz="1100" b="1">
              <a:solidFill>
                <a:schemeClr val="lt1"/>
              </a:solidFill>
              <a:effectLst/>
              <a:latin typeface="+mn-lt"/>
              <a:ea typeface="+mn-ea"/>
              <a:cs typeface="+mn-cs"/>
            </a:rPr>
            <a:t>施設外就労</a:t>
          </a:r>
          <a:endParaRPr lang="ja-JP" altLang="ja-JP">
            <a:effectLst/>
          </a:endParaRPr>
        </a:p>
        <a:p>
          <a:r>
            <a:rPr kumimoji="1" lang="ja-JP" altLang="ja-JP" sz="1100" b="1">
              <a:solidFill>
                <a:schemeClr val="lt1"/>
              </a:solidFill>
              <a:effectLst/>
              <a:latin typeface="+mn-lt"/>
              <a:ea typeface="+mn-ea"/>
              <a:cs typeface="+mn-cs"/>
            </a:rPr>
            <a:t>　　・墓掃除・庭の草取り</a:t>
          </a:r>
          <a:r>
            <a:rPr kumimoji="1" lang="ja-JP" altLang="ja-JP" sz="1100" b="0">
              <a:solidFill>
                <a:schemeClr val="lt1"/>
              </a:solidFill>
              <a:effectLst/>
              <a:latin typeface="+mn-lt"/>
              <a:ea typeface="+mn-ea"/>
              <a:cs typeface="+mn-cs"/>
            </a:rPr>
            <a:t>　</a:t>
          </a:r>
          <a:endParaRPr lang="ja-JP" altLang="ja-JP">
            <a:effectLst/>
          </a:endParaRPr>
        </a:p>
        <a:p>
          <a:r>
            <a:rPr kumimoji="1" lang="ja-JP" altLang="ja-JP" sz="1100" b="0">
              <a:solidFill>
                <a:schemeClr val="lt1"/>
              </a:solidFill>
              <a:effectLst/>
              <a:latin typeface="+mn-lt"/>
              <a:ea typeface="+mn-ea"/>
              <a:cs typeface="+mn-cs"/>
            </a:rPr>
            <a:t>　　・</a:t>
          </a:r>
          <a:r>
            <a:rPr kumimoji="1" lang="ja-JP" altLang="ja-JP" sz="1100" b="1">
              <a:solidFill>
                <a:schemeClr val="lt1"/>
              </a:solidFill>
              <a:effectLst/>
              <a:latin typeface="+mn-lt"/>
              <a:ea typeface="+mn-ea"/>
              <a:cs typeface="+mn-cs"/>
            </a:rPr>
            <a:t>農家さんの畑の草取り</a:t>
          </a:r>
          <a:endParaRPr lang="ja-JP" altLang="ja-JP">
            <a:effectLst/>
          </a:endParaRPr>
        </a:p>
        <a:p>
          <a:r>
            <a:rPr kumimoji="1" lang="ja-JP" altLang="ja-JP" sz="1100" b="1">
              <a:solidFill>
                <a:schemeClr val="lt1"/>
              </a:solidFill>
              <a:effectLst/>
              <a:latin typeface="+mn-lt"/>
              <a:ea typeface="+mn-ea"/>
              <a:cs typeface="+mn-cs"/>
            </a:rPr>
            <a:t>がし</a:t>
          </a:r>
          <a:endParaRPr lang="ja-JP" altLang="ja-JP" sz="1600">
            <a:effectLst/>
          </a:endParaRPr>
        </a:p>
        <a:p>
          <a:r>
            <a:rPr kumimoji="1" lang="ja-JP" altLang="ja-JP" sz="1100" b="1">
              <a:solidFill>
                <a:schemeClr val="lt1"/>
              </a:solidFill>
              <a:effectLst/>
              <a:latin typeface="+mn-lt"/>
              <a:ea typeface="+mn-ea"/>
              <a:cs typeface="+mn-cs"/>
            </a:rPr>
            <a:t>　　・パソコン入力（本）</a:t>
          </a:r>
          <a:endParaRPr lang="ja-JP" altLang="ja-JP" sz="1600">
            <a:effectLst/>
          </a:endParaRPr>
        </a:p>
        <a:p>
          <a:r>
            <a:rPr kumimoji="1" lang="ja-JP" altLang="ja-JP" sz="1100" b="1">
              <a:solidFill>
                <a:schemeClr val="lt1"/>
              </a:solidFill>
              <a:effectLst/>
              <a:latin typeface="+mn-lt"/>
              <a:ea typeface="+mn-ea"/>
              <a:cs typeface="+mn-cs"/>
            </a:rPr>
            <a:t>　　・琥珀糖の袋入れ</a:t>
          </a:r>
          <a:endParaRPr lang="ja-JP" altLang="ja-JP" sz="1600">
            <a:effectLst/>
          </a:endParaRPr>
        </a:p>
        <a:p>
          <a:r>
            <a:rPr kumimoji="1" lang="ja-JP" altLang="ja-JP" sz="1100" b="1">
              <a:solidFill>
                <a:schemeClr val="lt1"/>
              </a:solidFill>
              <a:effectLst/>
              <a:latin typeface="+mn-lt"/>
              <a:ea typeface="+mn-ea"/>
              <a:cs typeface="+mn-cs"/>
            </a:rPr>
            <a:t>施設外就労</a:t>
          </a:r>
          <a:endParaRPr lang="ja-JP" altLang="ja-JP" sz="1600">
            <a:effectLst/>
          </a:endParaRPr>
        </a:p>
        <a:p>
          <a:r>
            <a:rPr kumimoji="1" lang="ja-JP" altLang="ja-JP" sz="1100" b="1">
              <a:solidFill>
                <a:schemeClr val="lt1"/>
              </a:solidFill>
              <a:effectLst/>
              <a:latin typeface="+mn-lt"/>
              <a:ea typeface="+mn-ea"/>
              <a:cs typeface="+mn-cs"/>
            </a:rPr>
            <a:t>　　・墓掃除・庭の草取り</a:t>
          </a:r>
          <a:r>
            <a:rPr kumimoji="1" lang="ja-JP" altLang="ja-JP" sz="1100" b="0">
              <a:solidFill>
                <a:schemeClr val="lt1"/>
              </a:solidFill>
              <a:effectLst/>
              <a:latin typeface="+mn-lt"/>
              <a:ea typeface="+mn-ea"/>
              <a:cs typeface="+mn-cs"/>
            </a:rPr>
            <a:t>　</a:t>
          </a:r>
          <a:endParaRPr lang="ja-JP" altLang="ja-JP" sz="1600">
            <a:effectLst/>
          </a:endParaRPr>
        </a:p>
        <a:p>
          <a:r>
            <a:rPr kumimoji="1" lang="ja-JP" altLang="ja-JP" sz="1100" b="0">
              <a:solidFill>
                <a:schemeClr val="lt1"/>
              </a:solidFill>
              <a:effectLst/>
              <a:latin typeface="+mn-lt"/>
              <a:ea typeface="+mn-ea"/>
              <a:cs typeface="+mn-cs"/>
            </a:rPr>
            <a:t>　　・</a:t>
          </a:r>
          <a:r>
            <a:rPr kumimoji="1" lang="ja-JP" altLang="ja-JP" sz="1100" b="1">
              <a:solidFill>
                <a:schemeClr val="lt1"/>
              </a:solidFill>
              <a:effectLst/>
              <a:latin typeface="+mn-lt"/>
              <a:ea typeface="+mn-ea"/>
              <a:cs typeface="+mn-cs"/>
            </a:rPr>
            <a:t>農家さんの畑の草取り</a:t>
          </a:r>
          <a:endParaRPr lang="ja-JP" altLang="ja-JP" sz="1600">
            <a:effectLst/>
          </a:endParaRPr>
        </a:p>
        <a:p>
          <a:pPr algn="l">
            <a:lnSpc>
              <a:spcPts val="2000"/>
            </a:lnSpc>
          </a:pPr>
          <a:endParaRPr kumimoji="1" lang="en-US" altLang="ja-JP" sz="1100" b="1">
            <a:solidFill>
              <a:srgbClr val="FF0000"/>
            </a:solidFill>
            <a:latin typeface="+mj-ea"/>
            <a:ea typeface="+mj-ea"/>
          </a:endParaRPr>
        </a:p>
        <a:p>
          <a:pPr algn="l">
            <a:lnSpc>
              <a:spcPts val="2000"/>
            </a:lnSpc>
          </a:pPr>
          <a:r>
            <a:rPr kumimoji="1" lang="ja-JP" altLang="en-US" sz="1100" b="1">
              <a:solidFill>
                <a:srgbClr val="FF0000"/>
              </a:solidFill>
              <a:latin typeface="+mj-ea"/>
              <a:ea typeface="+mj-ea"/>
            </a:rPr>
            <a:t>　</a:t>
          </a:r>
        </a:p>
      </xdr:txBody>
    </xdr:sp>
    <xdr:clientData/>
  </xdr:twoCellAnchor>
  <xdr:twoCellAnchor editAs="oneCell">
    <xdr:from>
      <xdr:col>6</xdr:col>
      <xdr:colOff>161365</xdr:colOff>
      <xdr:row>20</xdr:row>
      <xdr:rowOff>35859</xdr:rowOff>
    </xdr:from>
    <xdr:to>
      <xdr:col>26</xdr:col>
      <xdr:colOff>224118</xdr:colOff>
      <xdr:row>35</xdr:row>
      <xdr:rowOff>233083</xdr:rowOff>
    </xdr:to>
    <xdr:pic>
      <xdr:nvPicPr>
        <xdr:cNvPr id="6" name="図 5">
          <a:extLst>
            <a:ext uri="{FF2B5EF4-FFF2-40B4-BE49-F238E27FC236}">
              <a16:creationId xmlns:a16="http://schemas.microsoft.com/office/drawing/2014/main" id="{46B256F3-BA85-7FD4-9B9E-EE6483298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33365" y="4607859"/>
          <a:ext cx="6122894" cy="3962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588918</xdr:colOff>
      <xdr:row>19</xdr:row>
      <xdr:rowOff>152400</xdr:rowOff>
    </xdr:from>
    <xdr:to>
      <xdr:col>22</xdr:col>
      <xdr:colOff>174172</xdr:colOff>
      <xdr:row>31</xdr:row>
      <xdr:rowOff>224246</xdr:rowOff>
    </xdr:to>
    <xdr:pic>
      <xdr:nvPicPr>
        <xdr:cNvPr id="10" name="図 9">
          <a:extLst>
            <a:ext uri="{FF2B5EF4-FFF2-40B4-BE49-F238E27FC236}">
              <a16:creationId xmlns:a16="http://schemas.microsoft.com/office/drawing/2014/main" id="{BD87EFB1-6D0D-9291-5988-821BFD1D8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6804" y="4452257"/>
          <a:ext cx="2992482" cy="307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xdr:row>
      <xdr:rowOff>97971</xdr:rowOff>
    </xdr:from>
    <xdr:to>
      <xdr:col>9</xdr:col>
      <xdr:colOff>598714</xdr:colOff>
      <xdr:row>30</xdr:row>
      <xdr:rowOff>43541</xdr:rowOff>
    </xdr:to>
    <xdr:sp macro="" textlink="">
      <xdr:nvSpPr>
        <xdr:cNvPr id="3" name="角丸四角形 10">
          <a:extLst>
            <a:ext uri="{FF2B5EF4-FFF2-40B4-BE49-F238E27FC236}">
              <a16:creationId xmlns:a16="http://schemas.microsoft.com/office/drawing/2014/main" id="{0CB5009C-FA12-4A11-BD17-98753DA4ACFF}"/>
            </a:ext>
          </a:extLst>
        </xdr:cNvPr>
        <xdr:cNvSpPr/>
      </xdr:nvSpPr>
      <xdr:spPr>
        <a:xfrm>
          <a:off x="391886" y="4659085"/>
          <a:ext cx="6694714" cy="2449285"/>
        </a:xfrm>
        <a:prstGeom prst="roundRect">
          <a:avLst>
            <a:gd name="adj" fmla="val 12082"/>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事業所内</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・かつおの袋詰め</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・ネジのフィルムはがし</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・パソコン入力（本）</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・琥珀糖の袋入れ</a:t>
          </a:r>
          <a:r>
            <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a:t>
          </a: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写真はええじゃんでの販売の様子です）</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施設外就労</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a:t>
          </a:r>
          <a:r>
            <a:rPr kumimoji="1" lang="ja-JP" altLang="en-US" sz="1600" b="0"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a:t>
          </a: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お墓の掃除</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a:t>
          </a: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・庭のかたずけ草取り</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nSpc>
              <a:spcPts val="2800"/>
            </a:lnSpc>
          </a:pPr>
          <a:endParaRPr kumimoji="1" lang="ja-JP" altLang="en-US" sz="1100" b="1">
            <a:solidFill>
              <a:srgbClr val="FF0000"/>
            </a:solidFill>
            <a:latin typeface="+mj-ea"/>
            <a:ea typeface="+mj-ea"/>
          </a:endParaRPr>
        </a:p>
      </xdr:txBody>
    </xdr:sp>
    <xdr:clientData/>
  </xdr:twoCellAnchor>
  <xdr:twoCellAnchor>
    <xdr:from>
      <xdr:col>0</xdr:col>
      <xdr:colOff>185058</xdr:colOff>
      <xdr:row>8</xdr:row>
      <xdr:rowOff>127361</xdr:rowOff>
    </xdr:from>
    <xdr:to>
      <xdr:col>23</xdr:col>
      <xdr:colOff>76201</xdr:colOff>
      <xdr:row>19</xdr:row>
      <xdr:rowOff>163285</xdr:rowOff>
    </xdr:to>
    <xdr:sp macro="" textlink="">
      <xdr:nvSpPr>
        <xdr:cNvPr id="4" name="角丸四角形 3">
          <a:extLst>
            <a:ext uri="{FF2B5EF4-FFF2-40B4-BE49-F238E27FC236}">
              <a16:creationId xmlns:a16="http://schemas.microsoft.com/office/drawing/2014/main" id="{DA7BF44A-8A1D-4672-9ADE-1FEF59CAEEE2}"/>
            </a:ext>
          </a:extLst>
        </xdr:cNvPr>
        <xdr:cNvSpPr/>
      </xdr:nvSpPr>
      <xdr:spPr>
        <a:xfrm>
          <a:off x="185058" y="1586047"/>
          <a:ext cx="9982200" cy="2877095"/>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180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800"/>
            </a:lnSpc>
          </a:pPr>
          <a:r>
            <a:rPr kumimoji="1" lang="ja-JP" altLang="en-US" sz="1600" b="0">
              <a:solidFill>
                <a:sysClr val="windowText" lastClr="000000"/>
              </a:solidFill>
            </a:rPr>
            <a:t>　今年は梅雨が遅かったので暑くなりそうです。エアコンかけて寝冷えをしない様に気を付けてください。熱中症に気を付けて適切な冷房運転、水分補給を心がけていきましょう。</a:t>
          </a:r>
          <a:endParaRPr kumimoji="1" lang="en-US" altLang="ja-JP" sz="1600" b="0">
            <a:solidFill>
              <a:sysClr val="windowText" lastClr="000000"/>
            </a:solidFill>
          </a:endParaRPr>
        </a:p>
        <a:p>
          <a:pPr algn="l">
            <a:lnSpc>
              <a:spcPts val="2800"/>
            </a:lnSpc>
          </a:pPr>
          <a:r>
            <a:rPr kumimoji="1" lang="ja-JP" altLang="en-US" sz="1600" b="0">
              <a:solidFill>
                <a:sysClr val="windowText" lastClr="000000"/>
              </a:solidFill>
            </a:rPr>
            <a:t>琥珀糖は　ゆず、メロン、ミルク、抹茶ミルク、キャンベルアーリー、四つ星イチゴ、ボタニカル等が人気です。おのみちバスさん、ええじゃん、みろくの里に置かせていただいております。</a:t>
          </a:r>
          <a:endParaRPr kumimoji="1" lang="en-US" altLang="ja-JP" sz="1600" b="0">
            <a:solidFill>
              <a:sysClr val="windowText" lastClr="000000"/>
            </a:solidFill>
          </a:endParaRPr>
        </a:p>
        <a:p>
          <a:pPr algn="l">
            <a:lnSpc>
              <a:spcPts val="2800"/>
            </a:lnSpc>
          </a:pPr>
          <a:r>
            <a:rPr kumimoji="1" lang="ja-JP" altLang="en-US" sz="1600" b="0">
              <a:solidFill>
                <a:sysClr val="windowText" lastClr="000000"/>
              </a:solidFill>
            </a:rPr>
            <a:t>修学旅行生に人気でそれぞれ好きな味の物をばらで購入して下さっています。</a:t>
          </a:r>
          <a:endParaRPr kumimoji="1" lang="en-US" altLang="ja-JP" sz="1600" b="0">
            <a:solidFill>
              <a:sysClr val="windowText" lastClr="000000"/>
            </a:solidFill>
          </a:endParaRPr>
        </a:p>
        <a:p>
          <a:pPr algn="l">
            <a:lnSpc>
              <a:spcPts val="2800"/>
            </a:lnSpc>
          </a:pPr>
          <a:r>
            <a:rPr kumimoji="1" lang="ja-JP" altLang="en-US" sz="1600" b="0">
              <a:solidFill>
                <a:sysClr val="windowText" lastClr="000000"/>
              </a:solidFill>
            </a:rPr>
            <a:t>　</a:t>
          </a:r>
          <a:endParaRPr kumimoji="1" lang="en-US" altLang="ja-JP" sz="1600" b="0">
            <a:solidFill>
              <a:sysClr val="windowText" lastClr="000000"/>
            </a:solidFill>
          </a:endParaRPr>
        </a:p>
        <a:p>
          <a:pPr algn="l">
            <a:lnSpc>
              <a:spcPts val="2800"/>
            </a:lnSpc>
          </a:pPr>
          <a:endParaRPr kumimoji="1" lang="en-US" altLang="ja-JP" sz="1600" b="0">
            <a:solidFill>
              <a:sysClr val="windowText" lastClr="000000"/>
            </a:solidFill>
          </a:endParaRPr>
        </a:p>
        <a:p>
          <a:pPr algn="l">
            <a:lnSpc>
              <a:spcPts val="2000"/>
            </a:lnSpc>
          </a:pPr>
          <a:r>
            <a:rPr kumimoji="1" lang="ja-JP" altLang="en-US" sz="1600" b="0">
              <a:solidFill>
                <a:sysClr val="windowText" lastClr="000000"/>
              </a:solidFill>
            </a:rPr>
            <a:t>　　</a:t>
          </a:r>
          <a:endParaRPr kumimoji="1" lang="en-US" altLang="ja-JP" sz="1600" b="0">
            <a:solidFill>
              <a:sysClr val="windowText" lastClr="000000"/>
            </a:solidFill>
          </a:endParaRPr>
        </a:p>
      </xdr:txBody>
    </xdr:sp>
    <xdr:clientData/>
  </xdr:twoCellAnchor>
  <xdr:twoCellAnchor>
    <xdr:from>
      <xdr:col>0</xdr:col>
      <xdr:colOff>21770</xdr:colOff>
      <xdr:row>30</xdr:row>
      <xdr:rowOff>57694</xdr:rowOff>
    </xdr:from>
    <xdr:to>
      <xdr:col>23</xdr:col>
      <xdr:colOff>65314</xdr:colOff>
      <xdr:row>36</xdr:row>
      <xdr:rowOff>217715</xdr:rowOff>
    </xdr:to>
    <xdr:sp macro="" textlink="">
      <xdr:nvSpPr>
        <xdr:cNvPr id="2" name="角丸四角形 4">
          <a:extLst>
            <a:ext uri="{FF2B5EF4-FFF2-40B4-BE49-F238E27FC236}">
              <a16:creationId xmlns:a16="http://schemas.microsoft.com/office/drawing/2014/main" id="{000C682F-D29A-4FDE-B7DA-25C83DB8D220}"/>
            </a:ext>
          </a:extLst>
        </xdr:cNvPr>
        <xdr:cNvSpPr/>
      </xdr:nvSpPr>
      <xdr:spPr>
        <a:xfrm>
          <a:off x="21770" y="7111637"/>
          <a:ext cx="10134601" cy="1662249"/>
        </a:xfrm>
        <a:prstGeom prst="roundRect">
          <a:avLst>
            <a:gd name="adj" fmla="val 13427"/>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お知らせ・</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7</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月の主な行事</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800"/>
            </a:lnSpc>
          </a:pPr>
          <a:r>
            <a:rPr kumimoji="1" lang="ja-JP" altLang="en-US" sz="1600" b="0">
              <a:solidFill>
                <a:sysClr val="windowText" lastClr="000000"/>
              </a:solidFill>
              <a:latin typeface="+mj-ea"/>
              <a:ea typeface="+mj-ea"/>
            </a:rPr>
            <a:t>　・バザー　：今月もお休みですが利用者さんは出勤日です　</a:t>
          </a:r>
          <a:endParaRPr kumimoji="1" lang="en-US" altLang="ja-JP" sz="1600" b="0">
            <a:solidFill>
              <a:sysClr val="windowText" lastClr="000000"/>
            </a:solidFill>
            <a:latin typeface="+mj-ea"/>
            <a:ea typeface="+mj-ea"/>
          </a:endParaRPr>
        </a:p>
        <a:p>
          <a:pPr algn="l">
            <a:lnSpc>
              <a:spcPts val="2800"/>
            </a:lnSpc>
          </a:pPr>
          <a:r>
            <a:rPr kumimoji="1" lang="ja-JP" altLang="en-US" sz="1600" b="0">
              <a:solidFill>
                <a:sysClr val="windowText" lastClr="000000"/>
              </a:solidFill>
              <a:latin typeface="+mj-ea"/>
              <a:ea typeface="+mj-ea"/>
            </a:rPr>
            <a:t>　・</a:t>
          </a:r>
          <a:r>
            <a:rPr kumimoji="1" lang="en-US" altLang="ja-JP" sz="1600" b="0">
              <a:solidFill>
                <a:sysClr val="windowText" lastClr="000000"/>
              </a:solidFill>
              <a:latin typeface="+mj-ea"/>
              <a:ea typeface="+mj-ea"/>
            </a:rPr>
            <a:t>7</a:t>
          </a:r>
          <a:r>
            <a:rPr kumimoji="1" lang="ja-JP" altLang="en-US" sz="1600" b="0">
              <a:solidFill>
                <a:sysClr val="windowText" lastClr="000000"/>
              </a:solidFill>
              <a:latin typeface="+mj-ea"/>
              <a:ea typeface="+mj-ea"/>
            </a:rPr>
            <a:t>月</a:t>
          </a:r>
          <a:r>
            <a:rPr kumimoji="1" lang="en-US" altLang="ja-JP" sz="1600" b="0">
              <a:solidFill>
                <a:sysClr val="windowText" lastClr="000000"/>
              </a:solidFill>
              <a:latin typeface="+mj-ea"/>
              <a:ea typeface="+mj-ea"/>
            </a:rPr>
            <a:t>15</a:t>
          </a:r>
          <a:r>
            <a:rPr kumimoji="1" lang="ja-JP" altLang="en-US" sz="1600" b="0">
              <a:solidFill>
                <a:sysClr val="windowText" lastClr="000000"/>
              </a:solidFill>
              <a:latin typeface="+mj-ea"/>
              <a:ea typeface="+mj-ea"/>
            </a:rPr>
            <a:t>日（祝）は、ひまわりはお休みです。</a:t>
          </a:r>
          <a:endParaRPr kumimoji="1" lang="en-US" altLang="ja-JP" sz="1600" b="0">
            <a:solidFill>
              <a:sysClr val="windowText" lastClr="0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10885</xdr:colOff>
      <xdr:row>30</xdr:row>
      <xdr:rowOff>174170</xdr:rowOff>
    </xdr:from>
    <xdr:to>
      <xdr:col>24</xdr:col>
      <xdr:colOff>185056</xdr:colOff>
      <xdr:row>35</xdr:row>
      <xdr:rowOff>250370</xdr:rowOff>
    </xdr:to>
    <xdr:sp macro="" textlink="">
      <xdr:nvSpPr>
        <xdr:cNvPr id="2" name="角丸四角形 4">
          <a:extLst>
            <a:ext uri="{FF2B5EF4-FFF2-40B4-BE49-F238E27FC236}">
              <a16:creationId xmlns:a16="http://schemas.microsoft.com/office/drawing/2014/main" id="{16106A7D-DA25-43EC-BA0B-AB3245A46F0E}"/>
            </a:ext>
          </a:extLst>
        </xdr:cNvPr>
        <xdr:cNvSpPr/>
      </xdr:nvSpPr>
      <xdr:spPr>
        <a:xfrm>
          <a:off x="402771" y="7228113"/>
          <a:ext cx="10069285" cy="1328057"/>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　お知らせ・</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8</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月の主な行事</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0">
              <a:solidFill>
                <a:sysClr val="windowText" lastClr="000000"/>
              </a:solidFill>
              <a:latin typeface="+mj-ea"/>
              <a:ea typeface="+mj-ea"/>
            </a:rPr>
            <a:t>　　　・</a:t>
          </a:r>
          <a:r>
            <a:rPr kumimoji="1" lang="en-US" altLang="ja-JP" sz="1600" b="0" cap="small" baseline="0">
              <a:solidFill>
                <a:sysClr val="windowText" lastClr="000000"/>
              </a:solidFill>
              <a:latin typeface="+mj-ea"/>
              <a:ea typeface="+mj-ea"/>
            </a:rPr>
            <a:t>13</a:t>
          </a:r>
          <a:r>
            <a:rPr kumimoji="1" lang="ja-JP" altLang="en-US" sz="1600" b="0" cap="small" baseline="0">
              <a:solidFill>
                <a:sysClr val="windowText" lastClr="000000"/>
              </a:solidFill>
              <a:latin typeface="+mj-ea"/>
              <a:ea typeface="+mj-ea"/>
            </a:rPr>
            <a:t>日</a:t>
          </a:r>
          <a:r>
            <a:rPr kumimoji="1" lang="en-US" altLang="ja-JP" sz="1600" b="0" cap="small" baseline="0">
              <a:solidFill>
                <a:sysClr val="windowText" lastClr="000000"/>
              </a:solidFill>
              <a:latin typeface="+mj-ea"/>
              <a:ea typeface="+mj-ea"/>
            </a:rPr>
            <a:t>(</a:t>
          </a:r>
          <a:r>
            <a:rPr kumimoji="1" lang="ja-JP" altLang="en-US" sz="1600" b="0" cap="small" baseline="0">
              <a:solidFill>
                <a:sysClr val="windowText" lastClr="000000"/>
              </a:solidFill>
              <a:latin typeface="+mj-ea"/>
              <a:ea typeface="+mj-ea"/>
            </a:rPr>
            <a:t>火</a:t>
          </a:r>
          <a:r>
            <a:rPr kumimoji="1" lang="en-US" altLang="ja-JP" sz="1600" b="0" cap="small" baseline="0">
              <a:solidFill>
                <a:sysClr val="windowText" lastClr="000000"/>
              </a:solidFill>
              <a:latin typeface="+mj-ea"/>
              <a:ea typeface="+mj-ea"/>
            </a:rPr>
            <a:t>)14</a:t>
          </a:r>
          <a:r>
            <a:rPr kumimoji="1" lang="ja-JP" altLang="en-US" sz="1600" b="0" cap="small" baseline="0">
              <a:solidFill>
                <a:sysClr val="windowText" lastClr="000000"/>
              </a:solidFill>
              <a:latin typeface="+mj-ea"/>
              <a:ea typeface="+mj-ea"/>
            </a:rPr>
            <a:t>日</a:t>
          </a:r>
          <a:r>
            <a:rPr kumimoji="1" lang="en-US" altLang="ja-JP" sz="1600" b="0" cap="small" baseline="0">
              <a:solidFill>
                <a:sysClr val="windowText" lastClr="000000"/>
              </a:solidFill>
              <a:latin typeface="+mj-ea"/>
              <a:ea typeface="+mj-ea"/>
            </a:rPr>
            <a:t>(</a:t>
          </a:r>
          <a:r>
            <a:rPr kumimoji="1" lang="ja-JP" altLang="en-US" sz="1600" b="0" cap="small" baseline="0">
              <a:solidFill>
                <a:sysClr val="windowText" lastClr="000000"/>
              </a:solidFill>
              <a:latin typeface="+mj-ea"/>
              <a:ea typeface="+mj-ea"/>
            </a:rPr>
            <a:t>水</a:t>
          </a:r>
          <a:r>
            <a:rPr kumimoji="1" lang="en-US" altLang="ja-JP" sz="1600" b="0" cap="small" baseline="0">
              <a:solidFill>
                <a:sysClr val="windowText" lastClr="000000"/>
              </a:solidFill>
              <a:latin typeface="+mj-ea"/>
              <a:ea typeface="+mj-ea"/>
            </a:rPr>
            <a:t>)15</a:t>
          </a:r>
          <a:r>
            <a:rPr kumimoji="1" lang="ja-JP" altLang="en-US" sz="1600" b="0" cap="small" baseline="0">
              <a:solidFill>
                <a:sysClr val="windowText" lastClr="000000"/>
              </a:solidFill>
              <a:latin typeface="+mj-ea"/>
              <a:ea typeface="+mj-ea"/>
            </a:rPr>
            <a:t>日</a:t>
          </a:r>
          <a:r>
            <a:rPr kumimoji="1" lang="en-US" altLang="ja-JP" sz="1600" b="0" cap="small" baseline="0">
              <a:solidFill>
                <a:sysClr val="windowText" lastClr="000000"/>
              </a:solidFill>
              <a:latin typeface="+mj-ea"/>
              <a:ea typeface="+mj-ea"/>
            </a:rPr>
            <a:t>(</a:t>
          </a:r>
          <a:r>
            <a:rPr kumimoji="1" lang="ja-JP" altLang="en-US" sz="1600" b="0" cap="small" baseline="0">
              <a:solidFill>
                <a:sysClr val="windowText" lastClr="000000"/>
              </a:solidFill>
              <a:latin typeface="+mj-ea"/>
              <a:ea typeface="+mj-ea"/>
            </a:rPr>
            <a:t>木</a:t>
          </a:r>
          <a:r>
            <a:rPr kumimoji="1" lang="en-US" altLang="ja-JP" sz="1600" b="0" cap="small" baseline="0">
              <a:solidFill>
                <a:sysClr val="windowText" lastClr="000000"/>
              </a:solidFill>
              <a:latin typeface="+mj-ea"/>
              <a:ea typeface="+mj-ea"/>
            </a:rPr>
            <a:t>)</a:t>
          </a:r>
          <a:r>
            <a:rPr kumimoji="1" lang="ja-JP" altLang="en-US" sz="1600" b="0" cap="small" baseline="0">
              <a:solidFill>
                <a:sysClr val="windowText" lastClr="000000"/>
              </a:solidFill>
              <a:latin typeface="+mj-ea"/>
              <a:ea typeface="+mj-ea"/>
            </a:rPr>
            <a:t>は休みです。</a:t>
          </a:r>
          <a:r>
            <a:rPr kumimoji="1" lang="ja-JP" altLang="en-US" sz="1600" b="0">
              <a:solidFill>
                <a:sysClr val="windowText" lastClr="000000"/>
              </a:solidFill>
              <a:latin typeface="+mj-ea"/>
              <a:ea typeface="+mj-ea"/>
            </a:rPr>
            <a:t>ご迷惑をお掛け致します。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r>
            <a:rPr kumimoji="1" lang="en-US" altLang="ja-JP" sz="1600" b="0">
              <a:solidFill>
                <a:sysClr val="windowText" lastClr="000000"/>
              </a:solidFill>
              <a:latin typeface="+mj-ea"/>
              <a:ea typeface="+mj-ea"/>
            </a:rPr>
            <a:t>12</a:t>
          </a:r>
          <a:r>
            <a:rPr kumimoji="1" lang="ja-JP" altLang="en-US" sz="1600" b="0">
              <a:solidFill>
                <a:sysClr val="windowText" lastClr="000000"/>
              </a:solidFill>
              <a:latin typeface="+mj-ea"/>
              <a:ea typeface="+mj-ea"/>
            </a:rPr>
            <a:t>日と</a:t>
          </a:r>
          <a:r>
            <a:rPr kumimoji="1" lang="en-US" altLang="ja-JP" sz="1600" b="0">
              <a:solidFill>
                <a:sysClr val="windowText" lastClr="000000"/>
              </a:solidFill>
              <a:latin typeface="+mj-ea"/>
              <a:ea typeface="+mj-ea"/>
            </a:rPr>
            <a:t>17</a:t>
          </a:r>
          <a:r>
            <a:rPr kumimoji="1" lang="ja-JP" altLang="en-US" sz="1600" b="0">
              <a:solidFill>
                <a:sysClr val="windowText" lastClr="000000"/>
              </a:solidFill>
              <a:latin typeface="+mj-ea"/>
              <a:ea typeface="+mj-ea"/>
            </a:rPr>
            <a:t>日は出勤日です。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ja-JP" altLang="en-US" sz="1100" b="1">
            <a:solidFill>
              <a:srgbClr val="FF0000"/>
            </a:solidFill>
            <a:latin typeface="+mj-ea"/>
            <a:ea typeface="+mj-ea"/>
          </a:endParaRPr>
        </a:p>
      </xdr:txBody>
    </xdr:sp>
    <xdr:clientData/>
  </xdr:twoCellAnchor>
  <xdr:twoCellAnchor>
    <xdr:from>
      <xdr:col>0</xdr:col>
      <xdr:colOff>372708</xdr:colOff>
      <xdr:row>19</xdr:row>
      <xdr:rowOff>54429</xdr:rowOff>
    </xdr:from>
    <xdr:to>
      <xdr:col>16</xdr:col>
      <xdr:colOff>104837</xdr:colOff>
      <xdr:row>28</xdr:row>
      <xdr:rowOff>21772</xdr:rowOff>
    </xdr:to>
    <xdr:sp macro="" textlink="">
      <xdr:nvSpPr>
        <xdr:cNvPr id="3" name="角丸四角形 10">
          <a:extLst>
            <a:ext uri="{FF2B5EF4-FFF2-40B4-BE49-F238E27FC236}">
              <a16:creationId xmlns:a16="http://schemas.microsoft.com/office/drawing/2014/main" id="{58876445-5B98-4C25-BDDE-FA05C0FA7FE9}"/>
            </a:ext>
          </a:extLst>
        </xdr:cNvPr>
        <xdr:cNvSpPr/>
      </xdr:nvSpPr>
      <xdr:spPr>
        <a:xfrm>
          <a:off x="372708" y="4354286"/>
          <a:ext cx="8527786" cy="2220686"/>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ctr"/>
        <a:lstStyle/>
        <a:p>
          <a:pPr algn="l">
            <a:lnSpc>
              <a:spcPts val="28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　</a:t>
          </a: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xdr:txBody>
    </xdr:sp>
    <xdr:clientData/>
  </xdr:twoCellAnchor>
  <xdr:twoCellAnchor>
    <xdr:from>
      <xdr:col>1</xdr:col>
      <xdr:colOff>49592</xdr:colOff>
      <xdr:row>8</xdr:row>
      <xdr:rowOff>239487</xdr:rowOff>
    </xdr:from>
    <xdr:to>
      <xdr:col>24</xdr:col>
      <xdr:colOff>174172</xdr:colOff>
      <xdr:row>21</xdr:row>
      <xdr:rowOff>1</xdr:rowOff>
    </xdr:to>
    <xdr:sp macro="" textlink="">
      <xdr:nvSpPr>
        <xdr:cNvPr id="4" name="角丸四角形 3">
          <a:extLst>
            <a:ext uri="{FF2B5EF4-FFF2-40B4-BE49-F238E27FC236}">
              <a16:creationId xmlns:a16="http://schemas.microsoft.com/office/drawing/2014/main" id="{26431F23-DCDD-43CB-B02F-D7BBEC4047D3}"/>
            </a:ext>
          </a:extLst>
        </xdr:cNvPr>
        <xdr:cNvSpPr/>
      </xdr:nvSpPr>
      <xdr:spPr>
        <a:xfrm>
          <a:off x="441478" y="1698173"/>
          <a:ext cx="10019694" cy="3102428"/>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180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800"/>
            </a:lnSpc>
          </a:pPr>
          <a:r>
            <a:rPr kumimoji="1" lang="ja-JP" altLang="en-US" sz="1800" b="1">
              <a:solidFill>
                <a:srgbClr val="0070C0"/>
              </a:solidFill>
            </a:rPr>
            <a:t>　</a:t>
          </a:r>
          <a:r>
            <a:rPr kumimoji="1" lang="ja-JP" altLang="en-US" sz="1800" b="1">
              <a:solidFill>
                <a:sysClr val="windowText" lastClr="000000"/>
              </a:solidFill>
            </a:rPr>
            <a:t>蒸し暑い日が続きます。ひまわりではエアコンを効かせてお仕事を頑張っています。</a:t>
          </a:r>
          <a:endParaRPr kumimoji="1" lang="en-US" altLang="ja-JP" sz="1800" b="1">
            <a:solidFill>
              <a:sysClr val="windowText" lastClr="000000"/>
            </a:solidFill>
          </a:endParaRPr>
        </a:p>
        <a:p>
          <a:pPr algn="l">
            <a:lnSpc>
              <a:spcPts val="2800"/>
            </a:lnSpc>
          </a:pPr>
          <a:r>
            <a:rPr kumimoji="1" lang="ja-JP" altLang="en-US" sz="1800" b="1">
              <a:solidFill>
                <a:sysClr val="windowText" lastClr="000000"/>
              </a:solidFill>
            </a:rPr>
            <a:t>７月から新しい利用者さんが増えました。みなさんのおかげで少しづつひまわりにも慣れてきておられます。温かく見守って下さい。</a:t>
          </a:r>
          <a:endParaRPr kumimoji="1" lang="en-US" altLang="ja-JP" sz="1800" b="1">
            <a:solidFill>
              <a:sysClr val="windowText" lastClr="000000"/>
            </a:solidFill>
          </a:endParaRPr>
        </a:p>
        <a:p>
          <a:pPr algn="l">
            <a:lnSpc>
              <a:spcPts val="2800"/>
            </a:lnSpc>
          </a:pPr>
          <a:r>
            <a:rPr kumimoji="1" lang="ja-JP" altLang="en-US" sz="1800" b="1">
              <a:solidFill>
                <a:sysClr val="windowText" lastClr="000000"/>
              </a:solidFill>
            </a:rPr>
            <a:t>先日福山市の東部地域の生活支援センターの方が、ひまわりに来てくださり就労支援についての説明をしてくださいました。今後一般就労やＡ型就労に進める人はどんどん利用してください。支援します。みんなも暑い中頑張っています。</a:t>
          </a:r>
          <a:endParaRPr kumimoji="1" lang="en-US" altLang="ja-JP" sz="1600" b="0">
            <a:solidFill>
              <a:sysClr val="windowText" lastClr="000000"/>
            </a:solidFill>
          </a:endParaRPr>
        </a:p>
      </xdr:txBody>
    </xdr:sp>
    <xdr:clientData/>
  </xdr:twoCellAnchor>
  <xdr:twoCellAnchor>
    <xdr:from>
      <xdr:col>11</xdr:col>
      <xdr:colOff>195941</xdr:colOff>
      <xdr:row>19</xdr:row>
      <xdr:rowOff>119743</xdr:rowOff>
    </xdr:from>
    <xdr:to>
      <xdr:col>24</xdr:col>
      <xdr:colOff>130627</xdr:colOff>
      <xdr:row>30</xdr:row>
      <xdr:rowOff>228600</xdr:rowOff>
    </xdr:to>
    <xdr:pic>
      <xdr:nvPicPr>
        <xdr:cNvPr id="11" name="図 10">
          <a:extLst>
            <a:ext uri="{FF2B5EF4-FFF2-40B4-BE49-F238E27FC236}">
              <a16:creationId xmlns:a16="http://schemas.microsoft.com/office/drawing/2014/main" id="{1AD1577A-A68F-0983-56EB-3145E6A330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1884" y="4419600"/>
          <a:ext cx="2405743" cy="2862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1121228</xdr:colOff>
      <xdr:row>36</xdr:row>
      <xdr:rowOff>10887</xdr:rowOff>
    </xdr:from>
    <xdr:to>
      <xdr:col>9</xdr:col>
      <xdr:colOff>1055914</xdr:colOff>
      <xdr:row>38</xdr:row>
      <xdr:rowOff>185058</xdr:rowOff>
    </xdr:to>
    <xdr:sp macro="" textlink="">
      <xdr:nvSpPr>
        <xdr:cNvPr id="14" name="テキスト ボックス 13">
          <a:extLst>
            <a:ext uri="{FF2B5EF4-FFF2-40B4-BE49-F238E27FC236}">
              <a16:creationId xmlns:a16="http://schemas.microsoft.com/office/drawing/2014/main" id="{655B9F1A-11E9-4B3B-AF71-9A5917A5BB15}"/>
            </a:ext>
          </a:extLst>
        </xdr:cNvPr>
        <xdr:cNvSpPr txBox="1"/>
      </xdr:nvSpPr>
      <xdr:spPr>
        <a:xfrm>
          <a:off x="6085114" y="8567058"/>
          <a:ext cx="1458686" cy="674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400" b="1">
              <a:latin typeface="AR P丸ゴシック体M04" panose="020F0600000000000000" pitchFamily="50" charset="-128"/>
              <a:ea typeface="AR P丸ゴシック体M04" panose="020F0600000000000000" pitchFamily="50" charset="-128"/>
            </a:rPr>
            <a:t>ひまわり</a:t>
          </a:r>
          <a:endParaRPr kumimoji="1" lang="en-US" altLang="ja-JP" sz="1400" b="1">
            <a:latin typeface="AR P丸ゴシック体M04" panose="020F0600000000000000" pitchFamily="50" charset="-128"/>
            <a:ea typeface="AR P丸ゴシック体M04" panose="020F0600000000000000" pitchFamily="50" charset="-128"/>
          </a:endParaRPr>
        </a:p>
        <a:p>
          <a:pPr algn="ctr">
            <a:lnSpc>
              <a:spcPts val="1500"/>
            </a:lnSpc>
          </a:pPr>
          <a:r>
            <a:rPr kumimoji="1" lang="ja-JP" altLang="en-US" sz="1400" b="1">
              <a:latin typeface="AR P丸ゴシック体M04" panose="020F0600000000000000" pitchFamily="50" charset="-128"/>
              <a:ea typeface="AR P丸ゴシック体M04" panose="020F0600000000000000" pitchFamily="50" charset="-128"/>
            </a:rPr>
            <a:t>ホームページ</a:t>
          </a:r>
        </a:p>
      </xdr:txBody>
    </xdr:sp>
    <xdr:clientData/>
  </xdr:twoCellAnchor>
  <xdr:twoCellAnchor editAs="oneCell">
    <xdr:from>
      <xdr:col>8</xdr:col>
      <xdr:colOff>54430</xdr:colOff>
      <xdr:row>38</xdr:row>
      <xdr:rowOff>76200</xdr:rowOff>
    </xdr:from>
    <xdr:to>
      <xdr:col>10</xdr:col>
      <xdr:colOff>12989</xdr:colOff>
      <xdr:row>47</xdr:row>
      <xdr:rowOff>54427</xdr:rowOff>
    </xdr:to>
    <xdr:pic>
      <xdr:nvPicPr>
        <xdr:cNvPr id="15" name="図 14">
          <a:extLst>
            <a:ext uri="{FF2B5EF4-FFF2-40B4-BE49-F238E27FC236}">
              <a16:creationId xmlns:a16="http://schemas.microsoft.com/office/drawing/2014/main" id="{7DCC600F-D311-4FFE-A8D9-8036CA9E7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50430" y="9133114"/>
          <a:ext cx="1482559" cy="1415142"/>
        </a:xfrm>
        <a:prstGeom prst="rect">
          <a:avLst/>
        </a:prstGeom>
      </xdr:spPr>
    </xdr:pic>
    <xdr:clientData/>
  </xdr:twoCellAnchor>
  <xdr:twoCellAnchor editAs="oneCell">
    <xdr:from>
      <xdr:col>5</xdr:col>
      <xdr:colOff>1119518</xdr:colOff>
      <xdr:row>38</xdr:row>
      <xdr:rowOff>130629</xdr:rowOff>
    </xdr:from>
    <xdr:to>
      <xdr:col>8</xdr:col>
      <xdr:colOff>18823</xdr:colOff>
      <xdr:row>47</xdr:row>
      <xdr:rowOff>102726</xdr:rowOff>
    </xdr:to>
    <xdr:pic>
      <xdr:nvPicPr>
        <xdr:cNvPr id="16" name="図 15">
          <a:extLst>
            <a:ext uri="{FF2B5EF4-FFF2-40B4-BE49-F238E27FC236}">
              <a16:creationId xmlns:a16="http://schemas.microsoft.com/office/drawing/2014/main" id="{E10F6502-B40D-492C-8B0D-1B76B4FCB2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9404" y="9187543"/>
          <a:ext cx="1555419" cy="1409012"/>
        </a:xfrm>
        <a:prstGeom prst="rect">
          <a:avLst/>
        </a:prstGeom>
      </xdr:spPr>
    </xdr:pic>
    <xdr:clientData/>
  </xdr:twoCellAnchor>
  <xdr:twoCellAnchor>
    <xdr:from>
      <xdr:col>6</xdr:col>
      <xdr:colOff>152401</xdr:colOff>
      <xdr:row>35</xdr:row>
      <xdr:rowOff>239486</xdr:rowOff>
    </xdr:from>
    <xdr:to>
      <xdr:col>8</xdr:col>
      <xdr:colOff>185057</xdr:colOff>
      <xdr:row>38</xdr:row>
      <xdr:rowOff>130630</xdr:rowOff>
    </xdr:to>
    <xdr:sp macro="" textlink="">
      <xdr:nvSpPr>
        <xdr:cNvPr id="18" name="正方形/長方形 17">
          <a:extLst>
            <a:ext uri="{FF2B5EF4-FFF2-40B4-BE49-F238E27FC236}">
              <a16:creationId xmlns:a16="http://schemas.microsoft.com/office/drawing/2014/main" id="{BC99866A-B1BE-8D1A-8A30-61446B6E1EAF}"/>
            </a:ext>
          </a:extLst>
        </xdr:cNvPr>
        <xdr:cNvSpPr/>
      </xdr:nvSpPr>
      <xdr:spPr>
        <a:xfrm>
          <a:off x="4724401" y="8545286"/>
          <a:ext cx="1556656" cy="64225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t>ひまわり</a:t>
          </a:r>
          <a:endParaRPr kumimoji="1" lang="en-US" altLang="ja-JP" sz="1000" b="1"/>
        </a:p>
        <a:p>
          <a:pPr algn="l"/>
          <a:r>
            <a:rPr kumimoji="1" lang="ja-JP" altLang="en-US" sz="1000" b="1"/>
            <a:t>インスタグラム</a:t>
          </a:r>
        </a:p>
      </xdr:txBody>
    </xdr:sp>
    <xdr:clientData/>
  </xdr:twoCellAnchor>
  <xdr:twoCellAnchor>
    <xdr:from>
      <xdr:col>1</xdr:col>
      <xdr:colOff>13480</xdr:colOff>
      <xdr:row>21</xdr:row>
      <xdr:rowOff>54429</xdr:rowOff>
    </xdr:from>
    <xdr:to>
      <xdr:col>13</xdr:col>
      <xdr:colOff>10885</xdr:colOff>
      <xdr:row>31</xdr:row>
      <xdr:rowOff>32657</xdr:rowOff>
    </xdr:to>
    <xdr:sp macro="" textlink="">
      <xdr:nvSpPr>
        <xdr:cNvPr id="6" name="角丸四角形 10">
          <a:extLst>
            <a:ext uri="{FF2B5EF4-FFF2-40B4-BE49-F238E27FC236}">
              <a16:creationId xmlns:a16="http://schemas.microsoft.com/office/drawing/2014/main" id="{361611E6-D06A-44B6-B7DA-D1264EC425DB}"/>
            </a:ext>
          </a:extLst>
        </xdr:cNvPr>
        <xdr:cNvSpPr/>
      </xdr:nvSpPr>
      <xdr:spPr>
        <a:xfrm>
          <a:off x="405366" y="4855029"/>
          <a:ext cx="7813348" cy="2481942"/>
        </a:xfrm>
        <a:prstGeom prst="roundRect">
          <a:avLst>
            <a:gd name="adj" fmla="val 12082"/>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事業所内</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・かつおの袋詰め</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・ネジのフィルムはがし</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・パソコン入力（本）</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・琥珀糖の袋入れ</a:t>
          </a:r>
          <a:r>
            <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a:t>
          </a: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ええじゃん・おのみちバス・みろくの里に納品中）</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施設外就労</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rPr>
            <a:t>　　・庭のかたずけ草取り</a:t>
          </a:r>
          <a:endParaRPr kumimoji="1" lang="en-US" altLang="ja-JP" sz="1600" b="1" i="0" u="none" strike="noStrike" kern="0" cap="none" spc="0" normalizeH="0" baseline="0" noProof="0">
            <a:ln>
              <a:noFill/>
            </a:ln>
            <a:solidFill>
              <a:sysClr val="windowText" lastClr="000000"/>
            </a:solidFill>
            <a:effectLst/>
            <a:uLnTx/>
            <a:uFillTx/>
            <a:latin typeface="メイリオ" panose="020B0604030504040204" pitchFamily="50" charset="-128"/>
            <a:ea typeface="+mn-ea"/>
            <a:cs typeface="+mn-cs"/>
          </a:endParaRPr>
        </a:p>
        <a:p>
          <a:pPr>
            <a:lnSpc>
              <a:spcPts val="2800"/>
            </a:lnSpc>
          </a:pPr>
          <a:endParaRPr kumimoji="1" lang="ja-JP" altLang="en-US" sz="1100" b="1">
            <a:solidFill>
              <a:srgbClr val="FF0000"/>
            </a:solidFill>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34</xdr:row>
      <xdr:rowOff>89646</xdr:rowOff>
    </xdr:from>
    <xdr:to>
      <xdr:col>26</xdr:col>
      <xdr:colOff>8965</xdr:colOff>
      <xdr:row>48</xdr:row>
      <xdr:rowOff>8965</xdr:rowOff>
    </xdr:to>
    <xdr:sp macro="" textlink="">
      <xdr:nvSpPr>
        <xdr:cNvPr id="2" name="角丸四角形 4">
          <a:extLst>
            <a:ext uri="{FF2B5EF4-FFF2-40B4-BE49-F238E27FC236}">
              <a16:creationId xmlns:a16="http://schemas.microsoft.com/office/drawing/2014/main" id="{1D709A11-6792-4647-8A91-60E521440950}"/>
            </a:ext>
          </a:extLst>
        </xdr:cNvPr>
        <xdr:cNvSpPr/>
      </xdr:nvSpPr>
      <xdr:spPr>
        <a:xfrm>
          <a:off x="0" y="8059270"/>
          <a:ext cx="10641106" cy="2438401"/>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お知らせ・</a:t>
          </a:r>
          <a:r>
            <a:rPr kumimoji="1" lang="en-US" altLang="ja-JP" sz="1800" b="1">
              <a:solidFill>
                <a:srgbClr val="FF0000"/>
              </a:solidFill>
              <a:latin typeface="AR P悠々ｺﾞｼｯｸ体E04" panose="040B0900000000000000" pitchFamily="50" charset="-128"/>
              <a:ea typeface="AR P悠々ｺﾞｼｯｸ体E04" panose="040B0900000000000000" pitchFamily="50" charset="-128"/>
            </a:rPr>
            <a:t>9</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月の主な行事</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0">
              <a:solidFill>
                <a:sysClr val="windowText" lastClr="000000"/>
              </a:solidFill>
              <a:latin typeface="+mj-ea"/>
              <a:ea typeface="+mj-ea"/>
            </a:rPr>
            <a:t>　・</a:t>
          </a:r>
          <a:r>
            <a:rPr kumimoji="1" lang="en-US" altLang="ja-JP" sz="1600" b="1">
              <a:solidFill>
                <a:srgbClr val="FF0000"/>
              </a:solidFill>
              <a:latin typeface="+mj-ea"/>
              <a:ea typeface="+mj-ea"/>
            </a:rPr>
            <a:t>23</a:t>
          </a:r>
          <a:r>
            <a:rPr kumimoji="1" lang="ja-JP" altLang="en-US" sz="1600" b="1">
              <a:solidFill>
                <a:srgbClr val="FF0000"/>
              </a:solidFill>
              <a:latin typeface="+mj-ea"/>
              <a:ea typeface="+mj-ea"/>
            </a:rPr>
            <a:t>日（月）は休み</a:t>
          </a:r>
          <a:r>
            <a:rPr kumimoji="1" lang="ja-JP" altLang="en-US" sz="1600" b="0">
              <a:solidFill>
                <a:sysClr val="windowText" lastClr="000000"/>
              </a:solidFill>
              <a:latin typeface="+mj-ea"/>
              <a:ea typeface="+mj-ea"/>
            </a:rPr>
            <a:t>で</a:t>
          </a:r>
          <a:r>
            <a:rPr kumimoji="1" lang="ja-JP" altLang="en-US" sz="1600" b="0" i="1">
              <a:solidFill>
                <a:sysClr val="windowText" lastClr="000000"/>
              </a:solidFill>
              <a:latin typeface="+mj-ea"/>
              <a:ea typeface="+mj-ea"/>
            </a:rPr>
            <a:t>す</a:t>
          </a:r>
          <a:r>
            <a:rPr kumimoji="1" lang="ja-JP" altLang="en-US" sz="1600" b="0">
              <a:solidFill>
                <a:sysClr val="windowText" lastClr="000000"/>
              </a:solidFill>
              <a:latin typeface="+mj-ea"/>
              <a:ea typeface="+mj-ea"/>
            </a:rPr>
            <a:t>。</a:t>
          </a:r>
          <a:r>
            <a:rPr kumimoji="1" lang="en-US" altLang="ja-JP" sz="1600" b="0">
              <a:solidFill>
                <a:sysClr val="windowText" lastClr="000000"/>
              </a:solidFill>
              <a:latin typeface="+mj-ea"/>
              <a:ea typeface="+mj-ea"/>
            </a:rPr>
            <a:t>16</a:t>
          </a:r>
          <a:r>
            <a:rPr kumimoji="1" lang="ja-JP" altLang="en-US" sz="1600" b="0">
              <a:solidFill>
                <a:sysClr val="windowText" lastClr="000000"/>
              </a:solidFill>
              <a:latin typeface="+mj-ea"/>
              <a:ea typeface="+mj-ea"/>
            </a:rPr>
            <a:t>日は出勤日です。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・夏祭りが延期になっていました。</a:t>
          </a:r>
          <a:r>
            <a:rPr kumimoji="1" lang="en-US" altLang="ja-JP" sz="1600" b="0">
              <a:solidFill>
                <a:srgbClr val="FF0000"/>
              </a:solidFill>
              <a:latin typeface="+mj-ea"/>
              <a:ea typeface="+mj-ea"/>
            </a:rPr>
            <a:t>21</a:t>
          </a:r>
          <a:r>
            <a:rPr kumimoji="1" lang="ja-JP" altLang="en-US" sz="1600" b="0">
              <a:solidFill>
                <a:srgbClr val="FF0000"/>
              </a:solidFill>
              <a:latin typeface="+mj-ea"/>
              <a:ea typeface="+mj-ea"/>
            </a:rPr>
            <a:t>日に秋祭り</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を計画しております。お楽しみに！</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・バザーは今月もお休みです。申し訳ございません。</a:t>
          </a:r>
          <a:endParaRPr kumimoji="1" lang="ja-JP" altLang="en-US" sz="1100" b="1">
            <a:solidFill>
              <a:srgbClr val="FF0000"/>
            </a:solidFill>
            <a:latin typeface="+mj-ea"/>
            <a:ea typeface="+mj-ea"/>
          </a:endParaRPr>
        </a:p>
      </xdr:txBody>
    </xdr:sp>
    <xdr:clientData/>
  </xdr:twoCellAnchor>
  <xdr:twoCellAnchor>
    <xdr:from>
      <xdr:col>0</xdr:col>
      <xdr:colOff>0</xdr:colOff>
      <xdr:row>6</xdr:row>
      <xdr:rowOff>161364</xdr:rowOff>
    </xdr:from>
    <xdr:to>
      <xdr:col>26</xdr:col>
      <xdr:colOff>89647</xdr:colOff>
      <xdr:row>22</xdr:row>
      <xdr:rowOff>224118</xdr:rowOff>
    </xdr:to>
    <xdr:sp macro="" textlink="">
      <xdr:nvSpPr>
        <xdr:cNvPr id="4" name="角丸四角形 3">
          <a:extLst>
            <a:ext uri="{FF2B5EF4-FFF2-40B4-BE49-F238E27FC236}">
              <a16:creationId xmlns:a16="http://schemas.microsoft.com/office/drawing/2014/main" id="{19C73F6C-2B78-4F47-9748-6D93C0D04707}"/>
            </a:ext>
          </a:extLst>
        </xdr:cNvPr>
        <xdr:cNvSpPr/>
      </xdr:nvSpPr>
      <xdr:spPr>
        <a:xfrm>
          <a:off x="0" y="1174376"/>
          <a:ext cx="10721788" cy="4007224"/>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180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marL="0" marR="0" lvl="0" indent="0" algn="l" defTabSz="914400" eaLnBrk="1" fontAlgn="auto" latinLnBrk="0" hangingPunct="1">
            <a:lnSpc>
              <a:spcPts val="2800"/>
            </a:lnSpc>
            <a:spcBef>
              <a:spcPts val="0"/>
            </a:spcBef>
            <a:spcAft>
              <a:spcPts val="0"/>
            </a:spcAft>
            <a:buClrTx/>
            <a:buSzTx/>
            <a:buFontTx/>
            <a:buNone/>
            <a:tabLst/>
            <a:defRPr/>
          </a:pPr>
          <a:r>
            <a:rPr kumimoji="1" lang="ja-JP" altLang="en-US" sz="1600" b="0">
              <a:solidFill>
                <a:sysClr val="windowText" lastClr="000000"/>
              </a:solidFill>
            </a:rPr>
            <a:t>　コロナも再び流行っています。</a:t>
          </a:r>
          <a:r>
            <a:rPr kumimoji="1" lang="ja-JP" altLang="en-US" sz="1600" b="0" i="0" u="none" strike="noStrike" kern="0" cap="none" spc="0" normalizeH="0" baseline="0" noProof="0">
              <a:ln>
                <a:noFill/>
              </a:ln>
              <a:solidFill>
                <a:sysClr val="windowText" lastClr="000000"/>
              </a:solidFill>
              <a:effectLst/>
              <a:uLnTx/>
              <a:uFillTx/>
              <a:latin typeface="+mn-lt"/>
              <a:ea typeface="+mn-ea"/>
              <a:cs typeface="+mn-cs"/>
            </a:rPr>
            <a:t>ひまわりでも感染があり、皆様にはご迷惑をおかけいたしてました。</a:t>
          </a:r>
          <a:endParaRPr kumimoji="1" lang="en-US" altLang="ja-JP" sz="16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1" lang="ja-JP" altLang="en-US" sz="1600" b="0">
              <a:solidFill>
                <a:sysClr val="windowText" lastClr="000000"/>
              </a:solidFill>
            </a:rPr>
            <a:t>５類になってインフルエンザと同じ扱いになったとはいえ、感染力は一緒だと思いますので今後とも、マスク、手洗い等感染対策を継続していきます。暑い夏が終わると過ごしやすい季節になると思います。</a:t>
          </a:r>
          <a:endParaRPr kumimoji="1" lang="en-US" altLang="ja-JP" sz="1600" b="0">
            <a:solidFill>
              <a:sysClr val="windowText" lastClr="000000"/>
            </a:solidFill>
          </a:endParaRPr>
        </a:p>
        <a:p>
          <a:pPr marL="0" marR="0" lvl="0" indent="0" algn="l" defTabSz="914400" eaLnBrk="1" fontAlgn="auto" latinLnBrk="0" hangingPunct="1">
            <a:lnSpc>
              <a:spcPts val="2800"/>
            </a:lnSpc>
            <a:spcBef>
              <a:spcPts val="0"/>
            </a:spcBef>
            <a:spcAft>
              <a:spcPts val="0"/>
            </a:spcAft>
            <a:buClrTx/>
            <a:buSzTx/>
            <a:buFontTx/>
            <a:buNone/>
            <a:tabLst/>
            <a:defRPr/>
          </a:pPr>
          <a:r>
            <a:rPr kumimoji="1" lang="ja-JP" altLang="en-US" sz="1600" b="0">
              <a:solidFill>
                <a:sysClr val="windowText" lastClr="000000"/>
              </a:solidFill>
            </a:rPr>
            <a:t>夏祭りが中止になりましたが、</a:t>
          </a:r>
          <a:r>
            <a:rPr kumimoji="1" lang="en-US" altLang="ja-JP" sz="1600" b="0">
              <a:solidFill>
                <a:sysClr val="windowText" lastClr="000000"/>
              </a:solidFill>
            </a:rPr>
            <a:t>9</a:t>
          </a:r>
          <a:r>
            <a:rPr kumimoji="1" lang="ja-JP" altLang="en-US" sz="1600" b="0">
              <a:solidFill>
                <a:sysClr val="windowText" lastClr="000000"/>
              </a:solidFill>
            </a:rPr>
            <a:t>月には秋祭りも計画致しておりますのでお楽しみにしてください。</a:t>
          </a:r>
          <a:endParaRPr kumimoji="1" lang="en-US" altLang="ja-JP" sz="1600" b="0">
            <a:solidFill>
              <a:sysClr val="windowText" lastClr="000000"/>
            </a:solidFill>
          </a:endParaRPr>
        </a:p>
        <a:p>
          <a:pPr marL="0" marR="0" lvl="0" indent="0" algn="l" defTabSz="914400" eaLnBrk="1" fontAlgn="auto" latinLnBrk="0" hangingPunct="1">
            <a:lnSpc>
              <a:spcPts val="2800"/>
            </a:lnSpc>
            <a:spcBef>
              <a:spcPts val="0"/>
            </a:spcBef>
            <a:spcAft>
              <a:spcPts val="0"/>
            </a:spcAft>
            <a:buClrTx/>
            <a:buSzTx/>
            <a:buFontTx/>
            <a:buNone/>
            <a:tabLst/>
            <a:defRPr/>
          </a:pPr>
          <a:r>
            <a:rPr kumimoji="1" lang="ja-JP" altLang="en-US" sz="1600" b="0">
              <a:solidFill>
                <a:sysClr val="windowText" lastClr="000000"/>
              </a:solidFill>
            </a:rPr>
            <a:t>　琥珀糖は少しづつ売れております。いちじくや桃のジャムも販売しています。</a:t>
          </a:r>
          <a:r>
            <a:rPr kumimoji="1" lang="ja-JP" altLang="ja-JP" sz="1600" b="0">
              <a:solidFill>
                <a:sysClr val="windowText" lastClr="000000"/>
              </a:solidFill>
              <a:effectLst/>
              <a:latin typeface="+mn-lt"/>
              <a:ea typeface="+mn-ea"/>
              <a:cs typeface="+mn-cs"/>
            </a:rPr>
            <a:t>皆さんのご協力で</a:t>
          </a:r>
          <a:endParaRPr lang="ja-JP" altLang="ja-JP" sz="1600">
            <a:solidFill>
              <a:sysClr val="windowText" lastClr="000000"/>
            </a:solidFill>
            <a:effectLst/>
          </a:endParaRPr>
        </a:p>
        <a:p>
          <a:pPr marL="0" marR="0" lvl="0" indent="0" algn="l" defTabSz="914400" eaLnBrk="1" fontAlgn="auto" latinLnBrk="0" hangingPunct="1">
            <a:lnSpc>
              <a:spcPts val="2800"/>
            </a:lnSpc>
            <a:spcBef>
              <a:spcPts val="0"/>
            </a:spcBef>
            <a:spcAft>
              <a:spcPts val="0"/>
            </a:spcAft>
            <a:buClrTx/>
            <a:buSzTx/>
            <a:buFontTx/>
            <a:buNone/>
            <a:tabLst/>
            <a:defRPr/>
          </a:pPr>
          <a:r>
            <a:rPr kumimoji="1" lang="ja-JP" altLang="en-US" sz="1600" b="0">
              <a:solidFill>
                <a:sysClr val="windowText" lastClr="000000"/>
              </a:solidFill>
            </a:rPr>
            <a:t>量産できるようになれば工賃のアップにつながると思っております。</a:t>
          </a:r>
          <a:endParaRPr kumimoji="1" lang="en-US" altLang="ja-JP" sz="1600" b="0">
            <a:solidFill>
              <a:sysClr val="windowText" lastClr="000000"/>
            </a:solidFill>
          </a:endParaRPr>
        </a:p>
        <a:p>
          <a:pPr marL="0" marR="0" lvl="0" indent="0" algn="l" defTabSz="914400" eaLnBrk="1" fontAlgn="auto" latinLnBrk="0" hangingPunct="1">
            <a:lnSpc>
              <a:spcPts val="2800"/>
            </a:lnSpc>
            <a:spcBef>
              <a:spcPts val="0"/>
            </a:spcBef>
            <a:spcAft>
              <a:spcPts val="0"/>
            </a:spcAft>
            <a:buClrTx/>
            <a:buSzTx/>
            <a:buFontTx/>
            <a:buNone/>
            <a:tabLst/>
            <a:defRPr/>
          </a:pPr>
          <a:r>
            <a:rPr kumimoji="1" lang="ja-JP" altLang="en-US" sz="1600" b="0">
              <a:solidFill>
                <a:sysClr val="windowText" lastClr="000000"/>
              </a:solidFill>
            </a:rPr>
            <a:t>　</a:t>
          </a:r>
          <a:r>
            <a:rPr kumimoji="1" lang="en-US" altLang="ja-JP" sz="1600" b="0">
              <a:solidFill>
                <a:sysClr val="windowText" lastClr="000000"/>
              </a:solidFill>
            </a:rPr>
            <a:t>8</a:t>
          </a:r>
          <a:r>
            <a:rPr kumimoji="1" lang="ja-JP" altLang="en-US" sz="1600" b="0">
              <a:solidFill>
                <a:sysClr val="windowText" lastClr="000000"/>
              </a:solidFill>
            </a:rPr>
            <a:t>月</a:t>
          </a:r>
          <a:r>
            <a:rPr kumimoji="1" lang="en-US" altLang="ja-JP" sz="1600" b="0">
              <a:solidFill>
                <a:sysClr val="windowText" lastClr="000000"/>
              </a:solidFill>
            </a:rPr>
            <a:t>20</a:t>
          </a:r>
          <a:r>
            <a:rPr kumimoji="1" lang="ja-JP" altLang="en-US" sz="1600" b="0">
              <a:solidFill>
                <a:sysClr val="windowText" lastClr="000000"/>
              </a:solidFill>
            </a:rPr>
            <a:t>日から</a:t>
          </a:r>
          <a:r>
            <a:rPr kumimoji="1" lang="en-US" altLang="ja-JP" sz="1600" b="0">
              <a:solidFill>
                <a:sysClr val="windowText" lastClr="000000"/>
              </a:solidFill>
            </a:rPr>
            <a:t>3</a:t>
          </a:r>
          <a:r>
            <a:rPr kumimoji="1" lang="ja-JP" altLang="en-US" sz="1600" b="0">
              <a:solidFill>
                <a:sysClr val="windowText" lastClr="000000"/>
              </a:solidFill>
            </a:rPr>
            <a:t>日間、浦崎中学校の</a:t>
          </a:r>
          <a:r>
            <a:rPr kumimoji="1" lang="en-US" altLang="ja-JP" sz="1600" b="0">
              <a:solidFill>
                <a:sysClr val="windowText" lastClr="000000"/>
              </a:solidFill>
            </a:rPr>
            <a:t>2</a:t>
          </a:r>
          <a:r>
            <a:rPr kumimoji="1" lang="ja-JP" altLang="en-US" sz="1600" b="0">
              <a:solidFill>
                <a:sysClr val="windowText" lastClr="000000"/>
              </a:solidFill>
            </a:rPr>
            <a:t>年生が職業体験学習に来られました。新鮮な良い刺激をくれました。</a:t>
          </a:r>
          <a:endParaRPr kumimoji="1" lang="en-US" altLang="ja-JP" sz="1600" b="0">
            <a:solidFill>
              <a:sysClr val="windowText" lastClr="000000"/>
            </a:solidFill>
          </a:endParaRPr>
        </a:p>
        <a:p>
          <a:pPr marL="0" marR="0" lvl="0" indent="0" algn="l" defTabSz="914400" eaLnBrk="1" fontAlgn="auto" latinLnBrk="0" hangingPunct="1">
            <a:lnSpc>
              <a:spcPts val="2800"/>
            </a:lnSpc>
            <a:spcBef>
              <a:spcPts val="0"/>
            </a:spcBef>
            <a:spcAft>
              <a:spcPts val="0"/>
            </a:spcAft>
            <a:buClrTx/>
            <a:buSzTx/>
            <a:buFontTx/>
            <a:buNone/>
            <a:tabLst/>
            <a:defRPr/>
          </a:pPr>
          <a:r>
            <a:rPr kumimoji="1" lang="ja-JP" altLang="en-US" sz="1600" b="0">
              <a:solidFill>
                <a:sysClr val="windowText" lastClr="000000"/>
              </a:solidFill>
            </a:rPr>
            <a:t>ありがとうございました。</a:t>
          </a:r>
          <a:endParaRPr kumimoji="1" lang="en-US" altLang="ja-JP" sz="1600" b="0">
            <a:solidFill>
              <a:sysClr val="windowText" lastClr="000000"/>
            </a:solidFill>
          </a:endParaRPr>
        </a:p>
      </xdr:txBody>
    </xdr:sp>
    <xdr:clientData/>
  </xdr:twoCellAnchor>
  <xdr:twoCellAnchor>
    <xdr:from>
      <xdr:col>0</xdr:col>
      <xdr:colOff>0</xdr:colOff>
      <xdr:row>21</xdr:row>
      <xdr:rowOff>188259</xdr:rowOff>
    </xdr:from>
    <xdr:to>
      <xdr:col>25</xdr:col>
      <xdr:colOff>107576</xdr:colOff>
      <xdr:row>35</xdr:row>
      <xdr:rowOff>62753</xdr:rowOff>
    </xdr:to>
    <xdr:sp macro="" textlink="">
      <xdr:nvSpPr>
        <xdr:cNvPr id="3" name="角丸四角形 10">
          <a:extLst>
            <a:ext uri="{FF2B5EF4-FFF2-40B4-BE49-F238E27FC236}">
              <a16:creationId xmlns:a16="http://schemas.microsoft.com/office/drawing/2014/main" id="{36C4761D-7236-4DDB-9407-083E82D484F7}"/>
            </a:ext>
          </a:extLst>
        </xdr:cNvPr>
        <xdr:cNvSpPr/>
      </xdr:nvSpPr>
      <xdr:spPr>
        <a:xfrm>
          <a:off x="0" y="4894730"/>
          <a:ext cx="10614211" cy="3388658"/>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8</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r>
            <a:rPr kumimoji="1" lang="ja-JP" altLang="en-US" sz="1600" b="0">
              <a:solidFill>
                <a:sysClr val="windowText" lastClr="000000"/>
              </a:solidFill>
              <a:latin typeface="+mj-ea"/>
              <a:ea typeface="+mj-ea"/>
            </a:rPr>
            <a:t>事業所内作業　</a:t>
          </a:r>
          <a:endParaRPr kumimoji="1" lang="en-US" altLang="ja-JP" sz="1600" b="0">
            <a:solidFill>
              <a:sysClr val="windowText" lastClr="000000"/>
            </a:solidFill>
            <a:latin typeface="+mj-ea"/>
            <a:ea typeface="+mj-ea"/>
          </a:endParaRPr>
        </a:p>
        <a:p>
          <a:pPr eaLnBrk="1" fontAlgn="auto" latinLnBrk="0" hangingPunct="1"/>
          <a:r>
            <a:rPr kumimoji="1" lang="ja-JP" altLang="en-US" sz="1600" b="0">
              <a:solidFill>
                <a:sysClr val="windowText" lastClr="000000"/>
              </a:solidFill>
              <a:latin typeface="+mj-ea"/>
              <a:ea typeface="+mj-ea"/>
            </a:rPr>
            <a:t>　　</a:t>
          </a:r>
          <a:r>
            <a:rPr kumimoji="1" lang="ja-JP" altLang="ja-JP" sz="1400" b="1" i="0" baseline="0">
              <a:solidFill>
                <a:sysClr val="windowText" lastClr="000000"/>
              </a:solidFill>
              <a:effectLst/>
              <a:latin typeface="+mn-lt"/>
              <a:ea typeface="+mn-ea"/>
              <a:cs typeface="+mn-cs"/>
            </a:rPr>
            <a:t>・かつおの袋詰め</a:t>
          </a:r>
          <a:endParaRPr lang="ja-JP" altLang="ja-JP" sz="1400">
            <a:solidFill>
              <a:sysClr val="windowText" lastClr="000000"/>
            </a:solidFill>
            <a:effectLst/>
          </a:endParaRPr>
        </a:p>
        <a:p>
          <a:pPr eaLnBrk="1" fontAlgn="auto" latinLnBrk="0" hangingPunct="1"/>
          <a:r>
            <a:rPr kumimoji="1" lang="ja-JP" altLang="ja-JP" sz="1400" b="1" i="0" baseline="0">
              <a:solidFill>
                <a:sysClr val="windowText" lastClr="000000"/>
              </a:solidFill>
              <a:effectLst/>
              <a:latin typeface="+mn-lt"/>
              <a:ea typeface="+mn-ea"/>
              <a:cs typeface="+mn-cs"/>
            </a:rPr>
            <a:t>　　・ネジの</a:t>
          </a:r>
          <a:r>
            <a:rPr kumimoji="1" lang="ja-JP" altLang="en-US" sz="1400" b="1" i="0" baseline="0">
              <a:solidFill>
                <a:sysClr val="windowText" lastClr="000000"/>
              </a:solidFill>
              <a:effectLst/>
              <a:latin typeface="+mn-lt"/>
              <a:ea typeface="+mn-ea"/>
              <a:cs typeface="+mn-cs"/>
            </a:rPr>
            <a:t>分解作業</a:t>
          </a:r>
          <a:endParaRPr lang="ja-JP" altLang="ja-JP" sz="1400">
            <a:solidFill>
              <a:sysClr val="windowText" lastClr="000000"/>
            </a:solidFill>
            <a:effectLst/>
          </a:endParaRPr>
        </a:p>
        <a:p>
          <a:pPr eaLnBrk="1" fontAlgn="auto" latinLnBrk="0" hangingPunct="1"/>
          <a:r>
            <a:rPr kumimoji="1" lang="ja-JP" altLang="ja-JP" sz="1400" b="1" i="0" baseline="0">
              <a:solidFill>
                <a:sysClr val="windowText" lastClr="000000"/>
              </a:solidFill>
              <a:effectLst/>
              <a:latin typeface="+mn-lt"/>
              <a:ea typeface="+mn-ea"/>
              <a:cs typeface="+mn-cs"/>
            </a:rPr>
            <a:t>　　・琥珀糖の袋入れ</a:t>
          </a:r>
          <a:r>
            <a:rPr kumimoji="1" lang="en-US" altLang="ja-JP" sz="1400" b="1" i="0" baseline="0">
              <a:solidFill>
                <a:sysClr val="windowText" lastClr="000000"/>
              </a:solidFill>
              <a:effectLst/>
              <a:latin typeface="+mn-lt"/>
              <a:ea typeface="+mn-ea"/>
              <a:cs typeface="+mn-cs"/>
            </a:rPr>
            <a:t>(</a:t>
          </a:r>
          <a:r>
            <a:rPr kumimoji="1" lang="ja-JP" altLang="ja-JP" sz="1400" b="1" i="0" baseline="0">
              <a:solidFill>
                <a:sysClr val="windowText" lastClr="000000"/>
              </a:solidFill>
              <a:effectLst/>
              <a:latin typeface="+mn-lt"/>
              <a:ea typeface="+mn-ea"/>
              <a:cs typeface="+mn-cs"/>
            </a:rPr>
            <a:t>ええじゃん・おのみちバス</a:t>
          </a:r>
          <a:endParaRPr kumimoji="1" lang="en-US" altLang="ja-JP" sz="1400" b="1" i="0" baseline="0">
            <a:solidFill>
              <a:sysClr val="windowText" lastClr="000000"/>
            </a:solidFill>
            <a:effectLst/>
            <a:latin typeface="+mn-lt"/>
            <a:ea typeface="+mn-ea"/>
            <a:cs typeface="+mn-cs"/>
          </a:endParaRPr>
        </a:p>
        <a:p>
          <a:pPr eaLnBrk="1" fontAlgn="auto" latinLnBrk="0" hangingPunct="1"/>
          <a:r>
            <a:rPr kumimoji="1" lang="ja-JP" altLang="en-US" sz="1400" b="1" i="0" baseline="0">
              <a:solidFill>
                <a:sysClr val="windowText" lastClr="000000"/>
              </a:solidFill>
              <a:effectLst/>
              <a:latin typeface="+mn-lt"/>
              <a:ea typeface="+mn-ea"/>
              <a:cs typeface="+mn-cs"/>
            </a:rPr>
            <a:t>　　　</a:t>
          </a:r>
          <a:r>
            <a:rPr kumimoji="1" lang="ja-JP" altLang="ja-JP" sz="1400" b="1" i="0" baseline="0">
              <a:solidFill>
                <a:sysClr val="windowText" lastClr="000000"/>
              </a:solidFill>
              <a:effectLst/>
              <a:latin typeface="+mn-lt"/>
              <a:ea typeface="+mn-ea"/>
              <a:cs typeface="+mn-cs"/>
            </a:rPr>
            <a:t>みろくの里に納品中）</a:t>
          </a:r>
          <a:endParaRPr kumimoji="0" lang="en-US" altLang="ja-JP" sz="1400" b="0" i="0" baseline="0">
            <a:solidFill>
              <a:sysClr val="windowText" lastClr="000000"/>
            </a:solidFill>
            <a:effectLst/>
            <a:latin typeface="+mn-lt"/>
            <a:ea typeface="+mn-ea"/>
            <a:cs typeface="+mn-cs"/>
          </a:endParaRPr>
        </a:p>
        <a:p>
          <a:pPr eaLnBrk="1" fontAlgn="auto" latinLnBrk="0" hangingPunct="1"/>
          <a:r>
            <a:rPr kumimoji="0" lang="ja-JP" altLang="en-US" sz="1400" b="0" i="0" baseline="0">
              <a:solidFill>
                <a:sysClr val="windowText" lastClr="000000"/>
              </a:solidFill>
              <a:effectLst/>
              <a:latin typeface="+mn-lt"/>
              <a:ea typeface="+mn-ea"/>
              <a:cs typeface="+mn-cs"/>
            </a:rPr>
            <a:t>　　</a:t>
          </a:r>
          <a:r>
            <a:rPr kumimoji="1" lang="ja-JP" altLang="en-US" sz="1600" b="0">
              <a:solidFill>
                <a:sysClr val="windowText" lastClr="000000"/>
              </a:solidFill>
              <a:latin typeface="+mj-ea"/>
              <a:ea typeface="+mj-ea"/>
            </a:rPr>
            <a:t>施設外作業</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r>
            <a:rPr kumimoji="1" lang="ja-JP" altLang="en-US" sz="1600" b="1">
              <a:solidFill>
                <a:sysClr val="windowText" lastClr="000000"/>
              </a:solidFill>
              <a:latin typeface="+mn-ea"/>
              <a:ea typeface="+mn-ea"/>
            </a:rPr>
            <a:t>お墓の洗浄、草取り、お花を供えました</a:t>
          </a:r>
          <a:r>
            <a:rPr kumimoji="1" lang="ja-JP" altLang="en-US" sz="1600" b="0">
              <a:solidFill>
                <a:sysClr val="windowText" lastClr="000000"/>
              </a:solidFill>
              <a:latin typeface="+mj-ea"/>
              <a:ea typeface="+mj-ea"/>
            </a:rPr>
            <a:t>。</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xdr:txBody>
    </xdr:sp>
    <xdr:clientData/>
  </xdr:twoCellAnchor>
  <xdr:twoCellAnchor editAs="oneCell">
    <xdr:from>
      <xdr:col>11</xdr:col>
      <xdr:colOff>155259</xdr:colOff>
      <xdr:row>22</xdr:row>
      <xdr:rowOff>17930</xdr:rowOff>
    </xdr:from>
    <xdr:to>
      <xdr:col>28</xdr:col>
      <xdr:colOff>489426</xdr:colOff>
      <xdr:row>32</xdr:row>
      <xdr:rowOff>161365</xdr:rowOff>
    </xdr:to>
    <xdr:pic>
      <xdr:nvPicPr>
        <xdr:cNvPr id="20" name="図 19">
          <a:extLst>
            <a:ext uri="{FF2B5EF4-FFF2-40B4-BE49-F238E27FC236}">
              <a16:creationId xmlns:a16="http://schemas.microsoft.com/office/drawing/2014/main" id="{BB8CC7D5-9248-428B-D2FD-F60B8249D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2483" y="4975412"/>
          <a:ext cx="4655155" cy="2653553"/>
        </a:xfrm>
        <a:prstGeom prst="rect">
          <a:avLst/>
        </a:prstGeom>
      </xdr:spPr>
    </xdr:pic>
    <xdr:clientData/>
  </xdr:twoCellAnchor>
  <xdr:twoCellAnchor editAs="oneCell">
    <xdr:from>
      <xdr:col>7</xdr:col>
      <xdr:colOff>331694</xdr:colOff>
      <xdr:row>22</xdr:row>
      <xdr:rowOff>8965</xdr:rowOff>
    </xdr:from>
    <xdr:to>
      <xdr:col>12</xdr:col>
      <xdr:colOff>56591</xdr:colOff>
      <xdr:row>39</xdr:row>
      <xdr:rowOff>17929</xdr:rowOff>
    </xdr:to>
    <xdr:pic>
      <xdr:nvPicPr>
        <xdr:cNvPr id="12" name="図 11">
          <a:extLst>
            <a:ext uri="{FF2B5EF4-FFF2-40B4-BE49-F238E27FC236}">
              <a16:creationId xmlns:a16="http://schemas.microsoft.com/office/drawing/2014/main" id="{87BAA22A-C484-6BBA-9185-D006E23324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8141" y="4966447"/>
          <a:ext cx="2772897" cy="4267200"/>
        </a:xfrm>
        <a:prstGeom prst="rect">
          <a:avLst/>
        </a:prstGeom>
      </xdr:spPr>
    </xdr:pic>
    <xdr:clientData/>
  </xdr:twoCellAnchor>
  <xdr:twoCellAnchor editAs="oneCell">
    <xdr:from>
      <xdr:col>9</xdr:col>
      <xdr:colOff>1120588</xdr:colOff>
      <xdr:row>32</xdr:row>
      <xdr:rowOff>161366</xdr:rowOff>
    </xdr:from>
    <xdr:to>
      <xdr:col>26</xdr:col>
      <xdr:colOff>67885</xdr:colOff>
      <xdr:row>39</xdr:row>
      <xdr:rowOff>76140</xdr:rowOff>
    </xdr:to>
    <xdr:pic>
      <xdr:nvPicPr>
        <xdr:cNvPr id="10" name="図 9">
          <a:extLst>
            <a:ext uri="{FF2B5EF4-FFF2-40B4-BE49-F238E27FC236}">
              <a16:creationId xmlns:a16="http://schemas.microsoft.com/office/drawing/2014/main" id="{156CA2E9-5C6C-A82C-65B5-1A9C49FA0F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21413236">
          <a:off x="7611035" y="7628966"/>
          <a:ext cx="3088991" cy="1662892"/>
        </a:xfrm>
        <a:prstGeom prst="rect">
          <a:avLst/>
        </a:prstGeom>
      </xdr:spPr>
    </xdr:pic>
    <xdr:clientData/>
  </xdr:twoCellAnchor>
  <xdr:twoCellAnchor>
    <xdr:from>
      <xdr:col>7</xdr:col>
      <xdr:colOff>313765</xdr:colOff>
      <xdr:row>32</xdr:row>
      <xdr:rowOff>161363</xdr:rowOff>
    </xdr:from>
    <xdr:to>
      <xdr:col>12</xdr:col>
      <xdr:colOff>111031</xdr:colOff>
      <xdr:row>39</xdr:row>
      <xdr:rowOff>116540</xdr:rowOff>
    </xdr:to>
    <xdr:pic>
      <xdr:nvPicPr>
        <xdr:cNvPr id="25" name="図 24">
          <a:extLst>
            <a:ext uri="{FF2B5EF4-FFF2-40B4-BE49-F238E27FC236}">
              <a16:creationId xmlns:a16="http://schemas.microsoft.com/office/drawing/2014/main" id="{7D68BA5A-D9E5-8D83-70C7-79FE00267EF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6200000">
          <a:off x="5851197" y="7057978"/>
          <a:ext cx="1703295" cy="2845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32</xdr:row>
      <xdr:rowOff>198120</xdr:rowOff>
    </xdr:from>
    <xdr:to>
      <xdr:col>26</xdr:col>
      <xdr:colOff>0</xdr:colOff>
      <xdr:row>37</xdr:row>
      <xdr:rowOff>236220</xdr:rowOff>
    </xdr:to>
    <xdr:sp macro="" textlink="">
      <xdr:nvSpPr>
        <xdr:cNvPr id="2" name="角丸四角形 4">
          <a:extLst>
            <a:ext uri="{FF2B5EF4-FFF2-40B4-BE49-F238E27FC236}">
              <a16:creationId xmlns:a16="http://schemas.microsoft.com/office/drawing/2014/main" id="{C70F98D0-4028-4732-A828-0F3456E3D658}"/>
            </a:ext>
          </a:extLst>
        </xdr:cNvPr>
        <xdr:cNvSpPr/>
      </xdr:nvSpPr>
      <xdr:spPr>
        <a:xfrm>
          <a:off x="22860" y="7627620"/>
          <a:ext cx="11551920" cy="1295400"/>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お知らせ・１０月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0">
              <a:solidFill>
                <a:sysClr val="windowText" lastClr="000000"/>
              </a:solidFill>
              <a:latin typeface="+mj-ea"/>
              <a:ea typeface="+mj-ea"/>
            </a:rPr>
            <a:t>　・</a:t>
          </a:r>
          <a:r>
            <a:rPr kumimoji="1" lang="en-US" altLang="ja-JP" sz="1600" b="0">
              <a:solidFill>
                <a:sysClr val="windowText" lastClr="000000"/>
              </a:solidFill>
              <a:latin typeface="+mj-ea"/>
              <a:ea typeface="+mj-ea"/>
            </a:rPr>
            <a:t>10</a:t>
          </a:r>
          <a:r>
            <a:rPr kumimoji="1" lang="ja-JP" altLang="en-US" sz="1600" b="0">
              <a:solidFill>
                <a:sysClr val="windowText" lastClr="000000"/>
              </a:solidFill>
              <a:latin typeface="+mj-ea"/>
              <a:ea typeface="+mj-ea"/>
            </a:rPr>
            <a:t>月</a:t>
          </a:r>
          <a:r>
            <a:rPr kumimoji="1" lang="en-US" altLang="ja-JP" sz="1600" b="0">
              <a:solidFill>
                <a:sysClr val="windowText" lastClr="000000"/>
              </a:solidFill>
              <a:latin typeface="+mj-ea"/>
              <a:ea typeface="+mj-ea"/>
            </a:rPr>
            <a:t>14</a:t>
          </a:r>
          <a:r>
            <a:rPr kumimoji="1" lang="ja-JP" altLang="en-US" sz="1600" b="0">
              <a:solidFill>
                <a:sysClr val="windowText" lastClr="000000"/>
              </a:solidFill>
              <a:latin typeface="+mj-ea"/>
              <a:ea typeface="+mj-ea"/>
            </a:rPr>
            <a:t>日（祝・月）は、ひまわりは休業日です。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r>
            <a:rPr kumimoji="1" lang="en-US" altLang="ja-JP" sz="1600" b="0">
              <a:solidFill>
                <a:sysClr val="windowText" lastClr="000000"/>
              </a:solidFill>
              <a:latin typeface="+mj-ea"/>
              <a:ea typeface="+mj-ea"/>
            </a:rPr>
            <a:t>10</a:t>
          </a:r>
          <a:r>
            <a:rPr kumimoji="1" lang="ja-JP" altLang="en-US" sz="1600" b="0">
              <a:solidFill>
                <a:sysClr val="windowText" lastClr="000000"/>
              </a:solidFill>
              <a:latin typeface="+mj-ea"/>
              <a:ea typeface="+mj-ea"/>
            </a:rPr>
            <a:t>月</a:t>
          </a:r>
          <a:r>
            <a:rPr kumimoji="1" lang="en-US" altLang="ja-JP" sz="1600" b="0">
              <a:solidFill>
                <a:sysClr val="windowText" lastClr="000000"/>
              </a:solidFill>
              <a:latin typeface="+mj-ea"/>
              <a:ea typeface="+mj-ea"/>
            </a:rPr>
            <a:t>19</a:t>
          </a:r>
          <a:r>
            <a:rPr kumimoji="1" lang="ja-JP" altLang="en-US" sz="1600" b="0">
              <a:solidFill>
                <a:sysClr val="windowText" lastClr="000000"/>
              </a:solidFill>
              <a:latin typeface="+mj-ea"/>
              <a:ea typeface="+mj-ea"/>
            </a:rPr>
            <a:t>日はひまわりは、営業日です。　</a:t>
          </a:r>
          <a:endParaRPr kumimoji="1" lang="en-US" altLang="ja-JP" sz="1600" b="0">
            <a:solidFill>
              <a:sysClr val="windowText" lastClr="000000"/>
            </a:solidFill>
            <a:latin typeface="+mj-ea"/>
            <a:ea typeface="+mj-ea"/>
          </a:endParaRPr>
        </a:p>
        <a:p>
          <a:pPr algn="l"/>
          <a:endParaRPr kumimoji="1" lang="ja-JP" altLang="en-US" sz="1100" b="1">
            <a:solidFill>
              <a:srgbClr val="FF0000"/>
            </a:solidFill>
            <a:latin typeface="+mj-ea"/>
            <a:ea typeface="+mj-ea"/>
          </a:endParaRPr>
        </a:p>
      </xdr:txBody>
    </xdr:sp>
    <xdr:clientData/>
  </xdr:twoCellAnchor>
  <xdr:twoCellAnchor>
    <xdr:from>
      <xdr:col>0</xdr:col>
      <xdr:colOff>102326</xdr:colOff>
      <xdr:row>7</xdr:row>
      <xdr:rowOff>38100</xdr:rowOff>
    </xdr:from>
    <xdr:to>
      <xdr:col>26</xdr:col>
      <xdr:colOff>76200</xdr:colOff>
      <xdr:row>20</xdr:row>
      <xdr:rowOff>8708</xdr:rowOff>
    </xdr:to>
    <xdr:sp macro="" textlink="">
      <xdr:nvSpPr>
        <xdr:cNvPr id="4" name="角丸四角形 3">
          <a:extLst>
            <a:ext uri="{FF2B5EF4-FFF2-40B4-BE49-F238E27FC236}">
              <a16:creationId xmlns:a16="http://schemas.microsoft.com/office/drawing/2014/main" id="{A4B11BA3-47B7-422A-98E2-6E54043483EA}"/>
            </a:ext>
          </a:extLst>
        </xdr:cNvPr>
        <xdr:cNvSpPr/>
      </xdr:nvSpPr>
      <xdr:spPr>
        <a:xfrm>
          <a:off x="102326" y="1181100"/>
          <a:ext cx="11548654" cy="3239588"/>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180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800" b="1">
              <a:solidFill>
                <a:srgbClr val="0070C0"/>
              </a:solidFill>
            </a:rPr>
            <a:t>　</a:t>
          </a:r>
          <a:r>
            <a:rPr kumimoji="1" lang="en-US" altLang="ja-JP" sz="1600" b="0">
              <a:solidFill>
                <a:sysClr val="windowText" lastClr="000000"/>
              </a:solidFill>
              <a:latin typeface="+mn-ea"/>
              <a:ea typeface="+mn-ea"/>
            </a:rPr>
            <a:t>9/21</a:t>
          </a:r>
          <a:r>
            <a:rPr kumimoji="1" lang="ja-JP" altLang="en-US" sz="1600" b="0">
              <a:solidFill>
                <a:sysClr val="windowText" lastClr="000000"/>
              </a:solidFill>
              <a:latin typeface="+mn-ea"/>
              <a:ea typeface="+mn-ea"/>
            </a:rPr>
            <a:t>に楽しい秋祭りのイベントがありました。</a:t>
          </a:r>
          <a:endParaRPr kumimoji="1" lang="en-US" altLang="ja-JP" sz="1600" b="0">
            <a:solidFill>
              <a:sysClr val="windowText" lastClr="000000"/>
            </a:solidFill>
            <a:effectLst/>
            <a:latin typeface="+mn-lt"/>
            <a:ea typeface="+mn-ea"/>
            <a:cs typeface="+mn-cs"/>
          </a:endParaRPr>
        </a:p>
        <a:p>
          <a:pPr algn="l">
            <a:lnSpc>
              <a:spcPts val="2400"/>
            </a:lnSpc>
          </a:pPr>
          <a:r>
            <a:rPr kumimoji="1" lang="ja-JP" altLang="en-US" sz="1600" b="0">
              <a:solidFill>
                <a:sysClr val="windowText" lastClr="000000"/>
              </a:solidFill>
              <a:effectLst/>
              <a:latin typeface="+mn-lt"/>
              <a:ea typeface="+mn-ea"/>
              <a:cs typeface="+mn-cs"/>
            </a:rPr>
            <a:t>皆さんに手伝ってもらって、テントを張ってかき氷やタコ焼き、焼きそば、🍙、ヨーヨー釣り等盛りだくさんでした。</a:t>
          </a:r>
          <a:endParaRPr kumimoji="1" lang="en-US" altLang="ja-JP" sz="1600" b="0">
            <a:solidFill>
              <a:sysClr val="windowText" lastClr="000000"/>
            </a:solidFill>
            <a:effectLst/>
            <a:latin typeface="+mn-lt"/>
            <a:ea typeface="+mn-ea"/>
            <a:cs typeface="+mn-cs"/>
          </a:endParaRPr>
        </a:p>
        <a:p>
          <a:pPr algn="l">
            <a:lnSpc>
              <a:spcPts val="2400"/>
            </a:lnSpc>
          </a:pPr>
          <a:r>
            <a:rPr kumimoji="1" lang="ja-JP" altLang="en-US" sz="1600" b="0">
              <a:solidFill>
                <a:sysClr val="windowText" lastClr="000000"/>
              </a:solidFill>
              <a:effectLst/>
              <a:latin typeface="+mn-lt"/>
              <a:ea typeface="+mn-ea"/>
              <a:cs typeface="+mn-cs"/>
            </a:rPr>
            <a:t>昼からは、恒例のビンゴゲームで盛り上がりました。次はクリスマス会ですね。お楽しみに</a:t>
          </a:r>
          <a:r>
            <a:rPr kumimoji="1" lang="en-US" altLang="ja-JP" sz="1600" b="0">
              <a:solidFill>
                <a:sysClr val="windowText" lastClr="000000"/>
              </a:solidFill>
              <a:effectLst/>
              <a:latin typeface="+mn-lt"/>
              <a:ea typeface="+mn-ea"/>
              <a:cs typeface="+mn-cs"/>
            </a:rPr>
            <a:t>‼</a:t>
          </a:r>
        </a:p>
        <a:p>
          <a:pPr algn="l">
            <a:lnSpc>
              <a:spcPts val="2400"/>
            </a:lnSpc>
          </a:pPr>
          <a:r>
            <a:rPr kumimoji="1" lang="ja-JP" altLang="en-US" sz="1600" b="0">
              <a:solidFill>
                <a:sysClr val="windowText" lastClr="000000"/>
              </a:solidFill>
              <a:effectLst/>
              <a:latin typeface="+mn-lt"/>
              <a:ea typeface="+mn-ea"/>
              <a:cs typeface="+mn-cs"/>
            </a:rPr>
            <a:t>　</a:t>
          </a:r>
          <a:r>
            <a:rPr kumimoji="1" lang="en-US" altLang="ja-JP" sz="1600" b="0">
              <a:solidFill>
                <a:sysClr val="windowText" lastClr="000000"/>
              </a:solidFill>
              <a:effectLst/>
              <a:latin typeface="+mn-lt"/>
              <a:ea typeface="+mn-ea"/>
              <a:cs typeface="+mn-cs"/>
            </a:rPr>
            <a:t>10</a:t>
          </a:r>
          <a:r>
            <a:rPr kumimoji="1" lang="ja-JP" altLang="en-US" sz="1600" b="0">
              <a:solidFill>
                <a:sysClr val="windowText" lastClr="000000"/>
              </a:solidFill>
              <a:effectLst/>
              <a:latin typeface="+mn-lt"/>
              <a:ea typeface="+mn-ea"/>
              <a:cs typeface="+mn-cs"/>
            </a:rPr>
            <a:t>月～新しい職員の方が増えます。男性職員で優しい方です。仲良くしてください。お名前は木村さんです。</a:t>
          </a:r>
          <a:endParaRPr kumimoji="1" lang="en-US" altLang="ja-JP" sz="1600" b="0">
            <a:solidFill>
              <a:sysClr val="windowText" lastClr="000000"/>
            </a:solidFill>
            <a:effectLst/>
            <a:latin typeface="+mn-lt"/>
            <a:ea typeface="+mn-ea"/>
            <a:cs typeface="+mn-cs"/>
          </a:endParaRPr>
        </a:p>
        <a:p>
          <a:pPr algn="l">
            <a:lnSpc>
              <a:spcPts val="2400"/>
            </a:lnSpc>
          </a:pPr>
          <a:r>
            <a:rPr kumimoji="1" lang="ja-JP" altLang="en-US" sz="1600" b="0">
              <a:solidFill>
                <a:sysClr val="windowText" lastClr="000000"/>
              </a:solidFill>
              <a:effectLst/>
              <a:latin typeface="+mn-lt"/>
              <a:ea typeface="+mn-ea"/>
              <a:cs typeface="+mn-cs"/>
            </a:rPr>
            <a:t>琥珀糖といちじくジャムの売れ行きも順調です。</a:t>
          </a:r>
          <a:endParaRPr kumimoji="1" lang="en-US" altLang="ja-JP" sz="1600" b="0">
            <a:solidFill>
              <a:sysClr val="windowText" lastClr="000000"/>
            </a:solidFill>
            <a:effectLst/>
            <a:latin typeface="+mn-lt"/>
            <a:ea typeface="+mn-ea"/>
            <a:cs typeface="+mn-cs"/>
          </a:endParaRPr>
        </a:p>
        <a:p>
          <a:pPr algn="l">
            <a:lnSpc>
              <a:spcPts val="2400"/>
            </a:lnSpc>
          </a:pPr>
          <a:r>
            <a:rPr kumimoji="1" lang="ja-JP" altLang="en-US" sz="1600" b="0">
              <a:solidFill>
                <a:sysClr val="windowText" lastClr="000000"/>
              </a:solidFill>
              <a:effectLst/>
              <a:latin typeface="+mn-lt"/>
              <a:ea typeface="+mn-ea"/>
              <a:cs typeface="+mn-cs"/>
            </a:rPr>
            <a:t>今後ともご支援をよろしくお願いいたします。</a:t>
          </a:r>
          <a:endParaRPr kumimoji="1" lang="en-US" altLang="ja-JP" sz="1600" b="0">
            <a:solidFill>
              <a:sysClr val="windowText" lastClr="000000"/>
            </a:solidFill>
            <a:effectLst/>
            <a:latin typeface="+mn-lt"/>
            <a:ea typeface="+mn-ea"/>
            <a:cs typeface="+mn-cs"/>
          </a:endParaRPr>
        </a:p>
        <a:p>
          <a:pPr algn="l">
            <a:lnSpc>
              <a:spcPts val="2400"/>
            </a:lnSpc>
          </a:pPr>
          <a:endParaRPr kumimoji="1" lang="en-US" altLang="ja-JP" sz="1600" b="0">
            <a:solidFill>
              <a:sysClr val="windowText" lastClr="000000"/>
            </a:solidFill>
          </a:endParaRPr>
        </a:p>
      </xdr:txBody>
    </xdr:sp>
    <xdr:clientData/>
  </xdr:twoCellAnchor>
  <xdr:twoCellAnchor editAs="oneCell">
    <xdr:from>
      <xdr:col>7</xdr:col>
      <xdr:colOff>533400</xdr:colOff>
      <xdr:row>37</xdr:row>
      <xdr:rowOff>201386</xdr:rowOff>
    </xdr:from>
    <xdr:to>
      <xdr:col>9</xdr:col>
      <xdr:colOff>684710</xdr:colOff>
      <xdr:row>46</xdr:row>
      <xdr:rowOff>104501</xdr:rowOff>
    </xdr:to>
    <xdr:pic>
      <xdr:nvPicPr>
        <xdr:cNvPr id="7" name="図 6">
          <a:extLst>
            <a:ext uri="{FF2B5EF4-FFF2-40B4-BE49-F238E27FC236}">
              <a16:creationId xmlns:a16="http://schemas.microsoft.com/office/drawing/2014/main" id="{A4945064-D5ED-F5F7-B244-8D5F69C5C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8888186"/>
          <a:ext cx="1591490" cy="1442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xdr:colOff>
      <xdr:row>19</xdr:row>
      <xdr:rowOff>238399</xdr:rowOff>
    </xdr:from>
    <xdr:to>
      <xdr:col>27</xdr:col>
      <xdr:colOff>30480</xdr:colOff>
      <xdr:row>33</xdr:row>
      <xdr:rowOff>75113</xdr:rowOff>
    </xdr:to>
    <xdr:sp macro="" textlink="">
      <xdr:nvSpPr>
        <xdr:cNvPr id="3" name="角丸四角形 10">
          <a:extLst>
            <a:ext uri="{FF2B5EF4-FFF2-40B4-BE49-F238E27FC236}">
              <a16:creationId xmlns:a16="http://schemas.microsoft.com/office/drawing/2014/main" id="{5ED7BCB1-F001-4A72-AE3C-63056515B865}"/>
            </a:ext>
          </a:extLst>
        </xdr:cNvPr>
        <xdr:cNvSpPr/>
      </xdr:nvSpPr>
      <xdr:spPr>
        <a:xfrm>
          <a:off x="7620" y="4398919"/>
          <a:ext cx="12306300" cy="3357154"/>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rPr>
            <a:t>9</a:t>
          </a: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月の作業</a:t>
          </a:r>
          <a:r>
            <a:rPr kumimoji="1" lang="ja-JP" altLang="en-US" sz="1600" b="1">
              <a:solidFill>
                <a:sysClr val="windowText" lastClr="000000"/>
              </a:solidFill>
              <a:latin typeface="+mj-ea"/>
              <a:ea typeface="+mj-ea"/>
            </a:rPr>
            <a:t>　</a:t>
          </a:r>
          <a:endParaRPr lang="ja-JP" altLang="ja-JP" sz="1600">
            <a:effectLst/>
          </a:endParaRPr>
        </a:p>
        <a:p>
          <a:r>
            <a:rPr kumimoji="1" lang="ja-JP" altLang="ja-JP" sz="1100" b="0">
              <a:solidFill>
                <a:schemeClr val="lt1"/>
              </a:solidFill>
              <a:effectLst/>
              <a:latin typeface="+mn-lt"/>
              <a:ea typeface="+mn-ea"/>
              <a:cs typeface="+mn-cs"/>
            </a:rPr>
            <a:t>　　　</a:t>
          </a:r>
          <a:r>
            <a:rPr kumimoji="1" lang="ja-JP" altLang="en-US" sz="1600" b="0">
              <a:solidFill>
                <a:sysClr val="windowText" lastClr="000000"/>
              </a:solidFill>
              <a:latin typeface="+mj-ea"/>
              <a:ea typeface="+mj-ea"/>
            </a:rPr>
            <a:t>事業所内作業</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・ネジの解体</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・アマゾン本出品</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・かつおの袋入れ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・琥珀糖とジャムの製造と袋入れ</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施設外作業</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・柿渋工場の手伝い</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・お彼岸の墓掃除</a:t>
          </a:r>
          <a:endParaRPr kumimoji="1" lang="en-US" altLang="ja-JP" sz="1600" b="0">
            <a:solidFill>
              <a:sysClr val="windowText" lastClr="000000"/>
            </a:solidFill>
            <a:latin typeface="+mj-ea"/>
            <a:ea typeface="+mj-ea"/>
          </a:endParaRPr>
        </a:p>
      </xdr:txBody>
    </xdr:sp>
    <xdr:clientData/>
  </xdr:twoCellAnchor>
  <xdr:twoCellAnchor editAs="oneCell">
    <xdr:from>
      <xdr:col>5</xdr:col>
      <xdr:colOff>239486</xdr:colOff>
      <xdr:row>37</xdr:row>
      <xdr:rowOff>228599</xdr:rowOff>
    </xdr:from>
    <xdr:to>
      <xdr:col>7</xdr:col>
      <xdr:colOff>297180</xdr:colOff>
      <xdr:row>46</xdr:row>
      <xdr:rowOff>108857</xdr:rowOff>
    </xdr:to>
    <xdr:pic>
      <xdr:nvPicPr>
        <xdr:cNvPr id="18" name="図 17">
          <a:extLst>
            <a:ext uri="{FF2B5EF4-FFF2-40B4-BE49-F238E27FC236}">
              <a16:creationId xmlns:a16="http://schemas.microsoft.com/office/drawing/2014/main" id="{CAA21931-E109-4094-8FE5-4BDB4AA8C2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93226" y="8915399"/>
          <a:ext cx="1497874" cy="1419498"/>
        </a:xfrm>
        <a:prstGeom prst="rect">
          <a:avLst/>
        </a:prstGeom>
      </xdr:spPr>
    </xdr:pic>
    <xdr:clientData/>
  </xdr:twoCellAnchor>
  <xdr:twoCellAnchor editAs="oneCell">
    <xdr:from>
      <xdr:col>5</xdr:col>
      <xdr:colOff>679951</xdr:colOff>
      <xdr:row>20</xdr:row>
      <xdr:rowOff>28843</xdr:rowOff>
    </xdr:from>
    <xdr:to>
      <xdr:col>9</xdr:col>
      <xdr:colOff>504623</xdr:colOff>
      <xdr:row>34</xdr:row>
      <xdr:rowOff>114300</xdr:rowOff>
    </xdr:to>
    <xdr:pic>
      <xdr:nvPicPr>
        <xdr:cNvPr id="10" name="図 9">
          <a:extLst>
            <a:ext uri="{FF2B5EF4-FFF2-40B4-BE49-F238E27FC236}">
              <a16:creationId xmlns:a16="http://schemas.microsoft.com/office/drawing/2014/main" id="{23EE165A-BFF4-1739-1E6A-2C4A4E5FED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33691" y="4440823"/>
          <a:ext cx="2705032" cy="3605897"/>
        </a:xfrm>
        <a:prstGeom prst="rect">
          <a:avLst/>
        </a:prstGeom>
      </xdr:spPr>
    </xdr:pic>
    <xdr:clientData/>
  </xdr:twoCellAnchor>
  <xdr:twoCellAnchor editAs="oneCell">
    <xdr:from>
      <xdr:col>20</xdr:col>
      <xdr:colOff>98575</xdr:colOff>
      <xdr:row>20</xdr:row>
      <xdr:rowOff>22860</xdr:rowOff>
    </xdr:from>
    <xdr:to>
      <xdr:col>26</xdr:col>
      <xdr:colOff>263016</xdr:colOff>
      <xdr:row>34</xdr:row>
      <xdr:rowOff>114300</xdr:rowOff>
    </xdr:to>
    <xdr:pic>
      <xdr:nvPicPr>
        <xdr:cNvPr id="12" name="図 11">
          <a:extLst>
            <a:ext uri="{FF2B5EF4-FFF2-40B4-BE49-F238E27FC236}">
              <a16:creationId xmlns:a16="http://schemas.microsoft.com/office/drawing/2014/main" id="{DBDAAD5D-1B2E-0EBD-EBCC-4748094A68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28275" y="4434840"/>
          <a:ext cx="2709521" cy="3611880"/>
        </a:xfrm>
        <a:prstGeom prst="rect">
          <a:avLst/>
        </a:prstGeom>
      </xdr:spPr>
    </xdr:pic>
    <xdr:clientData/>
  </xdr:twoCellAnchor>
  <xdr:twoCellAnchor editAs="oneCell">
    <xdr:from>
      <xdr:col>9</xdr:col>
      <xdr:colOff>470008</xdr:colOff>
      <xdr:row>20</xdr:row>
      <xdr:rowOff>45731</xdr:rowOff>
    </xdr:from>
    <xdr:to>
      <xdr:col>21</xdr:col>
      <xdr:colOff>70556</xdr:colOff>
      <xdr:row>34</xdr:row>
      <xdr:rowOff>106680</xdr:rowOff>
    </xdr:to>
    <xdr:pic>
      <xdr:nvPicPr>
        <xdr:cNvPr id="16" name="図 15">
          <a:extLst>
            <a:ext uri="{FF2B5EF4-FFF2-40B4-BE49-F238E27FC236}">
              <a16:creationId xmlns:a16="http://schemas.microsoft.com/office/drawing/2014/main" id="{3F7A35F7-AA00-7100-780A-910D4FF7FB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04108" y="4457711"/>
          <a:ext cx="2686648" cy="3581389"/>
        </a:xfrm>
        <a:prstGeom prst="rect">
          <a:avLst/>
        </a:prstGeom>
      </xdr:spPr>
    </xdr:pic>
    <xdr:clientData/>
  </xdr:twoCellAnchor>
  <xdr:twoCellAnchor editAs="oneCell">
    <xdr:from>
      <xdr:col>16383</xdr:col>
      <xdr:colOff>0</xdr:colOff>
      <xdr:row>58</xdr:row>
      <xdr:rowOff>0</xdr:rowOff>
    </xdr:from>
    <xdr:to>
      <xdr:col>16383</xdr:col>
      <xdr:colOff>708660</xdr:colOff>
      <xdr:row>87</xdr:row>
      <xdr:rowOff>92755</xdr:rowOff>
    </xdr:to>
    <xdr:pic>
      <xdr:nvPicPr>
        <xdr:cNvPr id="21" name="図 20">
          <a:extLst>
            <a:ext uri="{FF2B5EF4-FFF2-40B4-BE49-F238E27FC236}">
              <a16:creationId xmlns:a16="http://schemas.microsoft.com/office/drawing/2014/main" id="{74AF1942-1504-164D-A4AB-AA76C62B11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603126400" y="12603480"/>
          <a:ext cx="708660" cy="5830615"/>
        </a:xfrm>
        <a:prstGeom prst="rect">
          <a:avLst/>
        </a:prstGeom>
      </xdr:spPr>
    </xdr:pic>
    <xdr:clientData/>
  </xdr:twoCellAnchor>
  <xdr:twoCellAnchor editAs="oneCell">
    <xdr:from>
      <xdr:col>16383</xdr:col>
      <xdr:colOff>0</xdr:colOff>
      <xdr:row>58</xdr:row>
      <xdr:rowOff>0</xdr:rowOff>
    </xdr:from>
    <xdr:to>
      <xdr:col>16383</xdr:col>
      <xdr:colOff>708660</xdr:colOff>
      <xdr:row>110</xdr:row>
      <xdr:rowOff>114300</xdr:rowOff>
    </xdr:to>
    <xdr:pic>
      <xdr:nvPicPr>
        <xdr:cNvPr id="23" name="図 22">
          <a:extLst>
            <a:ext uri="{FF2B5EF4-FFF2-40B4-BE49-F238E27FC236}">
              <a16:creationId xmlns:a16="http://schemas.microsoft.com/office/drawing/2014/main" id="{68450DE0-A01E-8855-EAAB-9ED041E7BA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603126400" y="12603480"/>
          <a:ext cx="708660"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362404</xdr:colOff>
      <xdr:row>53</xdr:row>
      <xdr:rowOff>180073</xdr:rowOff>
    </xdr:from>
    <xdr:to>
      <xdr:col>7</xdr:col>
      <xdr:colOff>1000579</xdr:colOff>
      <xdr:row>56</xdr:row>
      <xdr:rowOff>151498</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16261" y="11963859"/>
          <a:ext cx="638175" cy="615496"/>
        </a:xfrm>
        <a:prstGeom prst="rect">
          <a:avLst/>
        </a:prstGeom>
      </xdr:spPr>
    </xdr:pic>
    <xdr:clientData/>
  </xdr:twoCellAnchor>
  <xdr:twoCellAnchor editAs="oneCell">
    <xdr:from>
      <xdr:col>21</xdr:col>
      <xdr:colOff>142875</xdr:colOff>
      <xdr:row>57</xdr:row>
      <xdr:rowOff>190505</xdr:rowOff>
    </xdr:from>
    <xdr:to>
      <xdr:col>25</xdr:col>
      <xdr:colOff>57150</xdr:colOff>
      <xdr:row>60</xdr:row>
      <xdr:rowOff>125644</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67800" y="12639680"/>
          <a:ext cx="638175" cy="638175"/>
        </a:xfrm>
        <a:prstGeom prst="rect">
          <a:avLst/>
        </a:prstGeom>
      </xdr:spPr>
    </xdr:pic>
    <xdr:clientData/>
  </xdr:twoCellAnchor>
  <xdr:twoCellAnchor>
    <xdr:from>
      <xdr:col>1</xdr:col>
      <xdr:colOff>195943</xdr:colOff>
      <xdr:row>31</xdr:row>
      <xdr:rowOff>119743</xdr:rowOff>
    </xdr:from>
    <xdr:to>
      <xdr:col>24</xdr:col>
      <xdr:colOff>108857</xdr:colOff>
      <xdr:row>39</xdr:row>
      <xdr:rowOff>174171</xdr:rowOff>
    </xdr:to>
    <xdr:sp macro="" textlink="">
      <xdr:nvSpPr>
        <xdr:cNvPr id="27" name="角丸四角形 4">
          <a:extLst>
            <a:ext uri="{FF2B5EF4-FFF2-40B4-BE49-F238E27FC236}">
              <a16:creationId xmlns:a16="http://schemas.microsoft.com/office/drawing/2014/main" id="{9AC9D66F-872E-4A85-8411-87A91002759C}"/>
            </a:ext>
          </a:extLst>
        </xdr:cNvPr>
        <xdr:cNvSpPr/>
      </xdr:nvSpPr>
      <xdr:spPr>
        <a:xfrm>
          <a:off x="587829" y="7424057"/>
          <a:ext cx="9808028" cy="2057400"/>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１１月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0">
              <a:solidFill>
                <a:sysClr val="windowText" lastClr="000000"/>
              </a:solidFill>
              <a:latin typeface="+mj-ea"/>
              <a:ea typeface="+mj-ea"/>
            </a:rPr>
            <a:t>　・バザー　：第２・</a:t>
          </a:r>
          <a:r>
            <a:rPr kumimoji="1" lang="ja-JP" altLang="ja-JP" sz="1600" b="0">
              <a:solidFill>
                <a:sysClr val="windowText" lastClr="000000"/>
              </a:solidFill>
              <a:effectLst/>
              <a:latin typeface="+mn-lt"/>
              <a:ea typeface="+mn-ea"/>
              <a:cs typeface="+mn-cs"/>
            </a:rPr>
            <a:t>第</a:t>
          </a:r>
          <a:r>
            <a:rPr kumimoji="1" lang="ja-JP" altLang="en-US" sz="1600" b="0">
              <a:solidFill>
                <a:sysClr val="windowText" lastClr="000000"/>
              </a:solidFill>
              <a:effectLst/>
              <a:latin typeface="+mn-lt"/>
              <a:ea typeface="+mn-ea"/>
              <a:cs typeface="+mn-cs"/>
            </a:rPr>
            <a:t>４</a:t>
          </a:r>
          <a:r>
            <a:rPr kumimoji="1" lang="ja-JP" altLang="en-US" sz="1600" b="0">
              <a:solidFill>
                <a:sysClr val="windowText" lastClr="000000"/>
              </a:solidFill>
              <a:latin typeface="+mj-ea"/>
              <a:ea typeface="+mj-ea"/>
            </a:rPr>
            <a:t>水曜日、第</a:t>
          </a:r>
          <a:r>
            <a:rPr kumimoji="1" lang="en-US" altLang="ja-JP" sz="1600" b="0">
              <a:solidFill>
                <a:sysClr val="windowText" lastClr="000000"/>
              </a:solidFill>
              <a:latin typeface="+mj-ea"/>
              <a:ea typeface="+mj-ea"/>
            </a:rPr>
            <a:t>3</a:t>
          </a:r>
          <a:r>
            <a:rPr kumimoji="1" lang="ja-JP" altLang="en-US" sz="1600" b="0">
              <a:solidFill>
                <a:sysClr val="windowText" lastClr="000000"/>
              </a:solidFill>
              <a:latin typeface="+mj-ea"/>
              <a:ea typeface="+mj-ea"/>
            </a:rPr>
            <a:t>土曜日（</a:t>
          </a:r>
          <a:r>
            <a:rPr kumimoji="1" lang="en-US" altLang="ja-JP" sz="1600" b="0">
              <a:solidFill>
                <a:sysClr val="windowText" lastClr="000000"/>
              </a:solidFill>
              <a:latin typeface="+mj-ea"/>
              <a:ea typeface="+mj-ea"/>
            </a:rPr>
            <a:t>8</a:t>
          </a:r>
          <a:r>
            <a:rPr kumimoji="1" lang="ja-JP" altLang="en-US" sz="1600" b="0">
              <a:solidFill>
                <a:sysClr val="windowText" lastClr="000000"/>
              </a:solidFill>
              <a:latin typeface="+mj-ea"/>
              <a:ea typeface="+mj-ea"/>
            </a:rPr>
            <a:t>日㈬・</a:t>
          </a:r>
          <a:r>
            <a:rPr kumimoji="1" lang="en-US" altLang="ja-JP" sz="1800" b="0">
              <a:solidFill>
                <a:sysClr val="windowText" lastClr="000000"/>
              </a:solidFill>
              <a:effectLst/>
              <a:latin typeface="+mn-lt"/>
              <a:ea typeface="+mn-ea"/>
              <a:cs typeface="+mn-cs"/>
            </a:rPr>
            <a:t>22</a:t>
          </a:r>
          <a:r>
            <a:rPr kumimoji="1" lang="ja-JP" altLang="ja-JP" sz="1600" b="0">
              <a:solidFill>
                <a:sysClr val="windowText" lastClr="000000"/>
              </a:solidFill>
              <a:effectLst/>
              <a:latin typeface="+mn-lt"/>
              <a:ea typeface="+mn-ea"/>
              <a:cs typeface="+mn-cs"/>
            </a:rPr>
            <a:t>日㈬</a:t>
          </a:r>
          <a:r>
            <a:rPr kumimoji="1" lang="ja-JP" altLang="en-US" sz="1600" b="0">
              <a:solidFill>
                <a:sysClr val="windowText" lastClr="000000"/>
              </a:solidFill>
              <a:latin typeface="+mj-ea"/>
              <a:ea typeface="+mj-ea"/>
            </a:rPr>
            <a:t>、</a:t>
          </a:r>
          <a:r>
            <a:rPr kumimoji="1" lang="en-US" altLang="ja-JP" sz="1600" b="0">
              <a:solidFill>
                <a:sysClr val="windowText" lastClr="000000"/>
              </a:solidFill>
              <a:latin typeface="+mj-ea"/>
              <a:ea typeface="+mj-ea"/>
            </a:rPr>
            <a:t>18</a:t>
          </a:r>
          <a:r>
            <a:rPr kumimoji="1" lang="ja-JP" altLang="en-US" sz="1600" b="0">
              <a:solidFill>
                <a:sysClr val="windowText" lastClr="000000"/>
              </a:solidFill>
              <a:latin typeface="+mj-ea"/>
              <a:ea typeface="+mj-ea"/>
            </a:rPr>
            <a:t>日㈯）</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endParaRPr kumimoji="1" lang="en-US" altLang="ja-JP" sz="1600" b="0">
            <a:solidFill>
              <a:sysClr val="windowText" lastClr="000000"/>
            </a:solidFill>
            <a:latin typeface="+mj-ea"/>
            <a:ea typeface="+mj-ea"/>
          </a:endParaRPr>
        </a:p>
        <a:p>
          <a:pPr marL="0" marR="0" lvl="0" indent="0" algn="l" defTabSz="914400" eaLnBrk="1" fontAlgn="auto" latinLnBrk="0" hangingPunct="1">
            <a:lnSpc>
              <a:spcPts val="2000"/>
            </a:lnSpc>
            <a:spcBef>
              <a:spcPts val="0"/>
            </a:spcBef>
            <a:spcAft>
              <a:spcPts val="0"/>
            </a:spcAft>
            <a:buClrTx/>
            <a:buSzTx/>
            <a:buFontTx/>
            <a:buNone/>
            <a:tabLst/>
            <a:defRPr/>
          </a:pP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休業日等のお知らせ</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・休日：３日（金）はお休みです。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２３日</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木</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は、出勤日です。</a:t>
          </a:r>
          <a:endParaRPr kumimoji="1" lang="ja-JP" altLang="en-US" sz="1100" b="1">
            <a:solidFill>
              <a:srgbClr val="FF0000"/>
            </a:solidFill>
            <a:latin typeface="+mj-ea"/>
            <a:ea typeface="+mj-ea"/>
          </a:endParaRPr>
        </a:p>
      </xdr:txBody>
    </xdr:sp>
    <xdr:clientData/>
  </xdr:twoCellAnchor>
  <xdr:twoCellAnchor>
    <xdr:from>
      <xdr:col>1</xdr:col>
      <xdr:colOff>228600</xdr:colOff>
      <xdr:row>19</xdr:row>
      <xdr:rowOff>152400</xdr:rowOff>
    </xdr:from>
    <xdr:to>
      <xdr:col>6</xdr:col>
      <xdr:colOff>315686</xdr:colOff>
      <xdr:row>31</xdr:row>
      <xdr:rowOff>87086</xdr:rowOff>
    </xdr:to>
    <xdr:sp macro="" textlink="">
      <xdr:nvSpPr>
        <xdr:cNvPr id="28" name="角丸四角形 10">
          <a:extLst>
            <a:ext uri="{FF2B5EF4-FFF2-40B4-BE49-F238E27FC236}">
              <a16:creationId xmlns:a16="http://schemas.microsoft.com/office/drawing/2014/main" id="{0367FBDD-33D8-4A65-9F10-676D97C19DC2}"/>
            </a:ext>
          </a:extLst>
        </xdr:cNvPr>
        <xdr:cNvSpPr/>
      </xdr:nvSpPr>
      <xdr:spPr>
        <a:xfrm>
          <a:off x="620486" y="4452257"/>
          <a:ext cx="4267200" cy="2939143"/>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１０月の作業</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r>
            <a:rPr kumimoji="1" lang="ja-JP" altLang="en-US" sz="1600" b="0">
              <a:solidFill>
                <a:sysClr val="windowText" lastClr="000000"/>
              </a:solidFill>
              <a:latin typeface="+mj-ea"/>
              <a:ea typeface="+mj-ea"/>
            </a:rPr>
            <a:t>事業所内作業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・ローソクの箱の組み立て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・米袋へ柿渋ぬり</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・カツオの袋入れ</a:t>
          </a:r>
          <a:endParaRPr kumimoji="1" lang="en-US" altLang="ja-JP" sz="1600" b="0">
            <a:solidFill>
              <a:sysClr val="windowText" lastClr="000000"/>
            </a:solidFill>
            <a:latin typeface="+mj-ea"/>
            <a:ea typeface="+mj-ea"/>
          </a:endParaRPr>
        </a:p>
        <a:p>
          <a:pPr algn="l">
            <a:lnSpc>
              <a:spcPts val="2000"/>
            </a:lnSpc>
          </a:pPr>
          <a:r>
            <a:rPr kumimoji="1" lang="ja-JP" altLang="en-US" sz="1100" b="0">
              <a:solidFill>
                <a:schemeClr val="lt1"/>
              </a:solidFill>
              <a:effectLst/>
              <a:latin typeface="+mn-lt"/>
              <a:ea typeface="+mn-ea"/>
              <a:cs typeface="+mn-cs"/>
            </a:rPr>
            <a:t>　</a:t>
          </a:r>
          <a:r>
            <a:rPr kumimoji="1" lang="ja-JP" altLang="en-US" sz="1100" b="0" baseline="0">
              <a:solidFill>
                <a:schemeClr val="lt1"/>
              </a:solidFill>
              <a:effectLst/>
              <a:latin typeface="+mn-lt"/>
              <a:ea typeface="+mn-ea"/>
              <a:cs typeface="+mn-cs"/>
            </a:rPr>
            <a:t> </a:t>
          </a:r>
          <a:r>
            <a:rPr kumimoji="1" lang="ja-JP" altLang="en-US" sz="1600" b="0">
              <a:solidFill>
                <a:sysClr val="windowText" lastClr="000000"/>
              </a:solidFill>
              <a:effectLst/>
              <a:latin typeface="+mn-lt"/>
              <a:ea typeface="+mn-ea"/>
              <a:cs typeface="+mn-cs"/>
            </a:rPr>
            <a:t>・ネジの分解</a:t>
          </a:r>
          <a:endParaRPr kumimoji="1" lang="en-US" altLang="ja-JP" sz="1600" b="0">
            <a:solidFill>
              <a:sysClr val="windowText" lastClr="000000"/>
            </a:solidFill>
            <a:effectLst/>
            <a:latin typeface="+mn-lt"/>
            <a:ea typeface="+mn-ea"/>
            <a:cs typeface="+mn-cs"/>
          </a:endParaRPr>
        </a:p>
        <a:p>
          <a:pPr algn="l">
            <a:lnSpc>
              <a:spcPts val="2000"/>
            </a:lnSpc>
          </a:pPr>
          <a:r>
            <a:rPr kumimoji="1" lang="ja-JP" altLang="ja-JP" sz="1100" b="0">
              <a:solidFill>
                <a:schemeClr val="lt1"/>
              </a:solidFill>
              <a:effectLst/>
              <a:latin typeface="+mn-lt"/>
              <a:ea typeface="+mn-ea"/>
              <a:cs typeface="+mn-cs"/>
            </a:rPr>
            <a:t>・</a:t>
          </a:r>
          <a:r>
            <a:rPr kumimoji="1" lang="ja-JP" altLang="en-US" sz="1600" b="0">
              <a:solidFill>
                <a:sysClr val="windowText" lastClr="000000"/>
              </a:solidFill>
              <a:effectLst/>
              <a:latin typeface="+mn-lt"/>
              <a:ea typeface="+mn-ea"/>
              <a:cs typeface="+mn-cs"/>
            </a:rPr>
            <a:t>施設外就労</a:t>
          </a:r>
          <a:endParaRPr kumimoji="1" lang="en-US" altLang="ja-JP" sz="1600" b="0">
            <a:solidFill>
              <a:sysClr val="windowText" lastClr="000000"/>
            </a:solidFill>
            <a:effectLst/>
            <a:latin typeface="+mn-lt"/>
            <a:ea typeface="+mn-ea"/>
            <a:cs typeface="+mn-cs"/>
          </a:endParaRPr>
        </a:p>
        <a:p>
          <a:pPr algn="l">
            <a:lnSpc>
              <a:spcPts val="2000"/>
            </a:lnSpc>
          </a:pPr>
          <a:r>
            <a:rPr kumimoji="1" lang="ja-JP" altLang="en-US" sz="1600" b="0">
              <a:solidFill>
                <a:sysClr val="windowText" lastClr="000000"/>
              </a:solidFill>
              <a:effectLst/>
              <a:latin typeface="+mn-lt"/>
              <a:ea typeface="+mn-ea"/>
              <a:cs typeface="+mn-cs"/>
            </a:rPr>
            <a:t>　・柿渋工場のかたずけ　草刈り等　</a:t>
          </a:r>
          <a:endParaRPr kumimoji="1" lang="en-US" altLang="ja-JP" sz="1600" b="0">
            <a:solidFill>
              <a:sysClr val="windowText" lastClr="000000"/>
            </a:solidFill>
            <a:latin typeface="+mj-ea"/>
            <a:ea typeface="+mj-ea"/>
          </a:endParaRPr>
        </a:p>
      </xdr:txBody>
    </xdr:sp>
    <xdr:clientData/>
  </xdr:twoCellAnchor>
  <xdr:twoCellAnchor>
    <xdr:from>
      <xdr:col>1</xdr:col>
      <xdr:colOff>119743</xdr:colOff>
      <xdr:row>8</xdr:row>
      <xdr:rowOff>152400</xdr:rowOff>
    </xdr:from>
    <xdr:to>
      <xdr:col>23</xdr:col>
      <xdr:colOff>166326</xdr:colOff>
      <xdr:row>19</xdr:row>
      <xdr:rowOff>163286</xdr:rowOff>
    </xdr:to>
    <xdr:sp macro="" textlink="">
      <xdr:nvSpPr>
        <xdr:cNvPr id="29" name="角丸四角形 3">
          <a:extLst>
            <a:ext uri="{FF2B5EF4-FFF2-40B4-BE49-F238E27FC236}">
              <a16:creationId xmlns:a16="http://schemas.microsoft.com/office/drawing/2014/main" id="{7DBF02A7-9729-45B7-B5A3-EA8F5EE275F2}"/>
            </a:ext>
          </a:extLst>
        </xdr:cNvPr>
        <xdr:cNvSpPr/>
      </xdr:nvSpPr>
      <xdr:spPr>
        <a:xfrm>
          <a:off x="511629" y="1611086"/>
          <a:ext cx="9745754" cy="2852057"/>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180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algn="l">
            <a:lnSpc>
              <a:spcPts val="2400"/>
            </a:lnSpc>
          </a:pPr>
          <a:r>
            <a:rPr kumimoji="1" lang="ja-JP" altLang="en-US" sz="1800" b="1">
              <a:solidFill>
                <a:srgbClr val="0070C0"/>
              </a:solidFill>
            </a:rPr>
            <a:t>　</a:t>
          </a:r>
          <a:r>
            <a:rPr kumimoji="1" lang="ja-JP" altLang="en-US" sz="1600" b="0">
              <a:solidFill>
                <a:sysClr val="windowText" lastClr="000000"/>
              </a:solidFill>
            </a:rPr>
            <a:t>１０月５日に尾道パイロットクラブの皆さんが来てくださり、今年もみんなでウォーキングをしました。楽しく歩きました。みんなの笑顔が素敵でした。事業所に寄付もいただきました。ありがとうございました。利用者さんの休憩時間の飲み物を買わしていただきます。　</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　新しい仕事を頂きました。尾道のツチノトイ商會様の琥珀糖のレシピを売って頂き自社で製造する予定です。みんなで頑張って、美味しいお菓子を作って売りましょう！待望のレモンも</a:t>
          </a:r>
          <a:endParaRPr kumimoji="1" lang="en-US" altLang="ja-JP" sz="1600" b="0">
            <a:solidFill>
              <a:sysClr val="windowText" lastClr="000000"/>
            </a:solidFill>
          </a:endParaRPr>
        </a:p>
        <a:p>
          <a:pPr algn="l">
            <a:lnSpc>
              <a:spcPts val="2400"/>
            </a:lnSpc>
          </a:pPr>
          <a:r>
            <a:rPr kumimoji="1" lang="ja-JP" altLang="en-US" sz="1600" b="0">
              <a:solidFill>
                <a:sysClr val="windowText" lastClr="000000"/>
              </a:solidFill>
            </a:rPr>
            <a:t>色づいてきました。</a:t>
          </a:r>
          <a:endParaRPr kumimoji="1" lang="en-US" altLang="ja-JP" sz="1600" b="0">
            <a:solidFill>
              <a:sysClr val="windowText" lastClr="000000"/>
            </a:solidFill>
          </a:endParaRPr>
        </a:p>
        <a:p>
          <a:pPr algn="l">
            <a:lnSpc>
              <a:spcPts val="2400"/>
            </a:lnSpc>
          </a:pPr>
          <a:endParaRPr kumimoji="1" lang="en-US" altLang="ja-JP" sz="1600" b="0">
            <a:solidFill>
              <a:sysClr val="windowText" lastClr="000000"/>
            </a:solidFill>
          </a:endParaRPr>
        </a:p>
      </xdr:txBody>
    </xdr:sp>
    <xdr:clientData/>
  </xdr:twoCellAnchor>
  <xdr:twoCellAnchor editAs="oneCell">
    <xdr:from>
      <xdr:col>7</xdr:col>
      <xdr:colOff>326570</xdr:colOff>
      <xdr:row>62</xdr:row>
      <xdr:rowOff>0</xdr:rowOff>
    </xdr:from>
    <xdr:to>
      <xdr:col>7</xdr:col>
      <xdr:colOff>979713</xdr:colOff>
      <xdr:row>65</xdr:row>
      <xdr:rowOff>4082</xdr:rowOff>
    </xdr:to>
    <xdr:pic>
      <xdr:nvPicPr>
        <xdr:cNvPr id="2" name="図 1">
          <a:extLst>
            <a:ext uri="{FF2B5EF4-FFF2-40B4-BE49-F238E27FC236}">
              <a16:creationId xmlns:a16="http://schemas.microsoft.com/office/drawing/2014/main" id="{55482351-F500-494E-B5A2-7B7D221910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0456" y="13683343"/>
          <a:ext cx="653143" cy="624568"/>
        </a:xfrm>
        <a:prstGeom prst="rect">
          <a:avLst/>
        </a:prstGeom>
      </xdr:spPr>
    </xdr:pic>
    <xdr:clientData/>
  </xdr:twoCellAnchor>
  <xdr:twoCellAnchor editAs="oneCell">
    <xdr:from>
      <xdr:col>5</xdr:col>
      <xdr:colOff>653142</xdr:colOff>
      <xdr:row>38</xdr:row>
      <xdr:rowOff>76200</xdr:rowOff>
    </xdr:from>
    <xdr:to>
      <xdr:col>7</xdr:col>
      <xdr:colOff>593195</xdr:colOff>
      <xdr:row>47</xdr:row>
      <xdr:rowOff>58783</xdr:rowOff>
    </xdr:to>
    <xdr:pic>
      <xdr:nvPicPr>
        <xdr:cNvPr id="3" name="図 2">
          <a:extLst>
            <a:ext uri="{FF2B5EF4-FFF2-40B4-BE49-F238E27FC236}">
              <a16:creationId xmlns:a16="http://schemas.microsoft.com/office/drawing/2014/main" id="{C9E80C04-3F27-4C16-89B3-04FC9DD70D9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93028" y="9133114"/>
          <a:ext cx="1464053" cy="1419498"/>
        </a:xfrm>
        <a:prstGeom prst="rect">
          <a:avLst/>
        </a:prstGeom>
      </xdr:spPr>
    </xdr:pic>
    <xdr:clientData/>
  </xdr:twoCellAnchor>
  <xdr:twoCellAnchor editAs="oneCell">
    <xdr:from>
      <xdr:col>7</xdr:col>
      <xdr:colOff>740229</xdr:colOff>
      <xdr:row>38</xdr:row>
      <xdr:rowOff>87086</xdr:rowOff>
    </xdr:from>
    <xdr:to>
      <xdr:col>9</xdr:col>
      <xdr:colOff>863237</xdr:colOff>
      <xdr:row>47</xdr:row>
      <xdr:rowOff>92526</xdr:rowOff>
    </xdr:to>
    <xdr:pic>
      <xdr:nvPicPr>
        <xdr:cNvPr id="4" name="図 3">
          <a:extLst>
            <a:ext uri="{FF2B5EF4-FFF2-40B4-BE49-F238E27FC236}">
              <a16:creationId xmlns:a16="http://schemas.microsoft.com/office/drawing/2014/main" id="{6EC16D18-A759-4821-9A03-2DF7A562E1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04115" y="9144000"/>
          <a:ext cx="1647008" cy="1442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147476</xdr:colOff>
      <xdr:row>19</xdr:row>
      <xdr:rowOff>228600</xdr:rowOff>
    </xdr:from>
    <xdr:to>
      <xdr:col>24</xdr:col>
      <xdr:colOff>54429</xdr:colOff>
      <xdr:row>31</xdr:row>
      <xdr:rowOff>130629</xdr:rowOff>
    </xdr:to>
    <xdr:pic>
      <xdr:nvPicPr>
        <xdr:cNvPr id="6" name="図 5">
          <a:extLst>
            <a:ext uri="{FF2B5EF4-FFF2-40B4-BE49-F238E27FC236}">
              <a16:creationId xmlns:a16="http://schemas.microsoft.com/office/drawing/2014/main" id="{6A9FE4D0-F45F-470D-E985-AB4329EA62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63419" y="4528457"/>
          <a:ext cx="2378010" cy="2906486"/>
        </a:xfrm>
        <a:prstGeom prst="rect">
          <a:avLst/>
        </a:prstGeom>
      </xdr:spPr>
    </xdr:pic>
    <xdr:clientData/>
  </xdr:twoCellAnchor>
  <xdr:twoCellAnchor>
    <xdr:from>
      <xdr:col>6</xdr:col>
      <xdr:colOff>152401</xdr:colOff>
      <xdr:row>19</xdr:row>
      <xdr:rowOff>239486</xdr:rowOff>
    </xdr:from>
    <xdr:to>
      <xdr:col>13</xdr:col>
      <xdr:colOff>87086</xdr:colOff>
      <xdr:row>31</xdr:row>
      <xdr:rowOff>130629</xdr:rowOff>
    </xdr:to>
    <xdr:pic>
      <xdr:nvPicPr>
        <xdr:cNvPr id="5" name="図 4">
          <a:extLst>
            <a:ext uri="{FF2B5EF4-FFF2-40B4-BE49-F238E27FC236}">
              <a16:creationId xmlns:a16="http://schemas.microsoft.com/office/drawing/2014/main" id="{970A7827-1BA0-356F-2647-A3B94D5E2D9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24401" y="4539343"/>
          <a:ext cx="3570514"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158937</xdr:colOff>
      <xdr:row>57</xdr:row>
      <xdr:rowOff>190500</xdr:rowOff>
    </xdr:from>
    <xdr:to>
      <xdr:col>24</xdr:col>
      <xdr:colOff>151092</xdr:colOff>
      <xdr:row>60</xdr:row>
      <xdr:rowOff>161925</xdr:rowOff>
    </xdr:to>
    <xdr:pic>
      <xdr:nvPicPr>
        <xdr:cNvPr id="12" name="図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48937" y="12785912"/>
          <a:ext cx="633132" cy="621366"/>
        </a:xfrm>
        <a:prstGeom prst="rect">
          <a:avLst/>
        </a:prstGeom>
      </xdr:spPr>
    </xdr:pic>
    <xdr:clientData/>
  </xdr:twoCellAnchor>
  <xdr:twoCellAnchor>
    <xdr:from>
      <xdr:col>1</xdr:col>
      <xdr:colOff>119743</xdr:colOff>
      <xdr:row>28</xdr:row>
      <xdr:rowOff>85271</xdr:rowOff>
    </xdr:from>
    <xdr:to>
      <xdr:col>25</xdr:col>
      <xdr:colOff>620486</xdr:colOff>
      <xdr:row>38</xdr:row>
      <xdr:rowOff>48986</xdr:rowOff>
    </xdr:to>
    <xdr:sp macro="" textlink="">
      <xdr:nvSpPr>
        <xdr:cNvPr id="7" name="角丸四角形 4">
          <a:extLst>
            <a:ext uri="{FF2B5EF4-FFF2-40B4-BE49-F238E27FC236}">
              <a16:creationId xmlns:a16="http://schemas.microsoft.com/office/drawing/2014/main" id="{1B04A5A8-DC65-4077-B3F2-62F38825DB02}"/>
            </a:ext>
          </a:extLst>
        </xdr:cNvPr>
        <xdr:cNvSpPr/>
      </xdr:nvSpPr>
      <xdr:spPr>
        <a:xfrm>
          <a:off x="119743" y="6638471"/>
          <a:ext cx="10733314" cy="2467429"/>
        </a:xfrm>
        <a:prstGeom prst="roundRect">
          <a:avLst>
            <a:gd name="adj" fmla="val 9225"/>
          </a:avLst>
        </a:prstGeom>
        <a:solidFill>
          <a:srgbClr val="FF99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0000"/>
              </a:solidFill>
              <a:latin typeface="AR P悠々ｺﾞｼｯｸ体E04" panose="040B0900000000000000" pitchFamily="50" charset="-128"/>
              <a:ea typeface="AR P悠々ｺﾞｼｯｸ体E04" panose="040B0900000000000000" pitchFamily="50" charset="-128"/>
            </a:rPr>
            <a:t>１２月</a:t>
          </a:r>
          <a:r>
            <a:rPr kumimoji="1" lang="ja-JP"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の主な行事</a:t>
          </a:r>
          <a:r>
            <a:rPr kumimoji="1" lang="ja-JP" altLang="en-US" sz="1800" b="1">
              <a:solidFill>
                <a:srgbClr val="FF0000"/>
              </a:solidFill>
              <a:effectLst/>
              <a:latin typeface="AR P悠々ｺﾞｼｯｸ体E04" panose="040B0900000000000000" pitchFamily="50" charset="-128"/>
              <a:ea typeface="AR P悠々ｺﾞｼｯｸ体E04" panose="040B0900000000000000" pitchFamily="50" charset="-128"/>
              <a:cs typeface="+mn-cs"/>
            </a:rPr>
            <a:t>・お知らせ</a:t>
          </a:r>
          <a:endParaRPr kumimoji="1" lang="en-US" altLang="ja-JP" sz="1800" b="1">
            <a:solidFill>
              <a:srgbClr val="FF0000"/>
            </a:solidFill>
            <a:effectLst/>
            <a:latin typeface="AR P悠々ｺﾞｼｯｸ体E04" panose="040B0900000000000000" pitchFamily="50" charset="-128"/>
            <a:ea typeface="AR P悠々ｺﾞｼｯｸ体E04" panose="040B0900000000000000" pitchFamily="50" charset="-128"/>
            <a:cs typeface="+mn-cs"/>
          </a:endParaRPr>
        </a:p>
        <a:p>
          <a:pPr algn="l">
            <a:lnSpc>
              <a:spcPts val="2000"/>
            </a:lnSpc>
          </a:pPr>
          <a:r>
            <a:rPr kumimoji="1" lang="ja-JP" altLang="en-US" sz="1600" b="0">
              <a:solidFill>
                <a:sysClr val="windowText" lastClr="000000"/>
              </a:solidFill>
              <a:latin typeface="+mj-ea"/>
              <a:ea typeface="+mj-ea"/>
            </a:rPr>
            <a:t>　・バザー　　　：第２・４水曜日、第３土曜日（</a:t>
          </a:r>
          <a:r>
            <a:rPr kumimoji="1" lang="en-US" altLang="ja-JP" sz="1600" b="0">
              <a:solidFill>
                <a:sysClr val="windowText" lastClr="000000"/>
              </a:solidFill>
              <a:latin typeface="+mj-ea"/>
              <a:ea typeface="+mj-ea"/>
            </a:rPr>
            <a:t>13</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16</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27</a:t>
          </a:r>
          <a:r>
            <a:rPr kumimoji="1" lang="ja-JP" altLang="en-US" sz="1600" b="0">
              <a:solidFill>
                <a:sysClr val="windowText" lastClr="000000"/>
              </a:solidFill>
              <a:latin typeface="+mj-ea"/>
              <a:ea typeface="+mj-ea"/>
            </a:rPr>
            <a:t>日㈬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・クリスマス会：２</a:t>
          </a:r>
          <a:r>
            <a:rPr kumimoji="1" lang="en-US" altLang="ja-JP" sz="1600" b="0">
              <a:solidFill>
                <a:sysClr val="windowText" lastClr="000000"/>
              </a:solidFill>
              <a:latin typeface="+mj-ea"/>
              <a:ea typeface="+mj-ea"/>
            </a:rPr>
            <a:t>2</a:t>
          </a:r>
          <a:r>
            <a:rPr kumimoji="1" lang="ja-JP" altLang="en-US" sz="1600" b="0">
              <a:solidFill>
                <a:sysClr val="windowText" lastClr="000000"/>
              </a:solidFill>
              <a:latin typeface="+mj-ea"/>
              <a:ea typeface="+mj-ea"/>
            </a:rPr>
            <a:t>日</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金</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にします。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a:t>
          </a:r>
          <a:r>
            <a:rPr kumimoji="1" lang="en-US" altLang="ja-JP" sz="1600" b="0">
              <a:solidFill>
                <a:sysClr val="windowText" lastClr="000000"/>
              </a:solidFill>
              <a:latin typeface="+mj-ea"/>
              <a:ea typeface="+mj-ea"/>
            </a:rPr>
            <a:t>(</a:t>
          </a:r>
          <a:r>
            <a:rPr kumimoji="1" lang="ja-JP" altLang="en-US" sz="1600" b="0">
              <a:solidFill>
                <a:sysClr val="windowText" lastClr="000000"/>
              </a:solidFill>
              <a:latin typeface="+mj-ea"/>
              <a:ea typeface="+mj-ea"/>
            </a:rPr>
            <a:t>尾道パイロットクラブ様より寄付を頂戴致しました。）</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・年末休日：</a:t>
          </a:r>
          <a:r>
            <a:rPr kumimoji="1" lang="en-US" altLang="ja-JP" sz="1600" b="0">
              <a:solidFill>
                <a:sysClr val="windowText" lastClr="000000"/>
              </a:solidFill>
              <a:latin typeface="+mj-ea"/>
              <a:ea typeface="+mj-ea"/>
            </a:rPr>
            <a:t>30</a:t>
          </a:r>
          <a:r>
            <a:rPr kumimoji="1" lang="ja-JP" altLang="en-US" sz="1600" b="0">
              <a:solidFill>
                <a:sysClr val="windowText" lastClr="000000"/>
              </a:solidFill>
              <a:latin typeface="+mj-ea"/>
              <a:ea typeface="+mj-ea"/>
            </a:rPr>
            <a:t>日、ひまわりはお休みです。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・年始休日：１月１日～</a:t>
          </a:r>
          <a:r>
            <a:rPr kumimoji="1" lang="en-US" altLang="ja-JP" sz="1600" b="0">
              <a:solidFill>
                <a:sysClr val="windowText" lastClr="000000"/>
              </a:solidFill>
              <a:latin typeface="+mj-ea"/>
              <a:ea typeface="+mj-ea"/>
            </a:rPr>
            <a:t>1</a:t>
          </a:r>
          <a:r>
            <a:rPr kumimoji="1" lang="ja-JP" altLang="en-US" sz="1600" b="0">
              <a:solidFill>
                <a:sysClr val="windowText" lastClr="000000"/>
              </a:solidFill>
              <a:latin typeface="+mj-ea"/>
              <a:ea typeface="+mj-ea"/>
            </a:rPr>
            <a:t>月</a:t>
          </a:r>
          <a:r>
            <a:rPr kumimoji="1" lang="en-US" altLang="ja-JP" sz="1600" b="0">
              <a:solidFill>
                <a:sysClr val="windowText" lastClr="000000"/>
              </a:solidFill>
              <a:latin typeface="+mj-ea"/>
              <a:ea typeface="+mj-ea"/>
            </a:rPr>
            <a:t>3</a:t>
          </a:r>
          <a:r>
            <a:rPr kumimoji="1" lang="ja-JP" altLang="en-US" sz="1600" b="0">
              <a:solidFill>
                <a:sysClr val="windowText" lastClr="000000"/>
              </a:solidFill>
              <a:latin typeface="+mj-ea"/>
              <a:ea typeface="+mj-ea"/>
            </a:rPr>
            <a:t>日まで、ひまわりはお休みです</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１月４日から仕事始めです。　</a:t>
          </a:r>
          <a:endParaRPr kumimoji="1" lang="en-US" altLang="ja-JP" sz="1600" b="0">
            <a:solidFill>
              <a:sysClr val="windowText" lastClr="000000"/>
            </a:solidFill>
            <a:latin typeface="+mj-ea"/>
            <a:ea typeface="+mj-ea"/>
          </a:endParaRPr>
        </a:p>
        <a:p>
          <a:pPr algn="l"/>
          <a:endParaRPr kumimoji="1" lang="ja-JP" altLang="en-US" sz="1100" b="1">
            <a:solidFill>
              <a:srgbClr val="FF0000"/>
            </a:solidFill>
            <a:latin typeface="+mj-ea"/>
            <a:ea typeface="+mj-ea"/>
          </a:endParaRPr>
        </a:p>
      </xdr:txBody>
    </xdr:sp>
    <xdr:clientData/>
  </xdr:twoCellAnchor>
  <xdr:twoCellAnchor>
    <xdr:from>
      <xdr:col>0</xdr:col>
      <xdr:colOff>0</xdr:colOff>
      <xdr:row>18</xdr:row>
      <xdr:rowOff>228600</xdr:rowOff>
    </xdr:from>
    <xdr:to>
      <xdr:col>22</xdr:col>
      <xdr:colOff>150586</xdr:colOff>
      <xdr:row>29</xdr:row>
      <xdr:rowOff>63500</xdr:rowOff>
    </xdr:to>
    <xdr:sp macro="" textlink="">
      <xdr:nvSpPr>
        <xdr:cNvPr id="8" name="角丸四角形 10">
          <a:extLst>
            <a:ext uri="{FF2B5EF4-FFF2-40B4-BE49-F238E27FC236}">
              <a16:creationId xmlns:a16="http://schemas.microsoft.com/office/drawing/2014/main" id="{72183F8C-D577-46B3-B9BD-C5548E438BEE}"/>
            </a:ext>
          </a:extLst>
        </xdr:cNvPr>
        <xdr:cNvSpPr/>
      </xdr:nvSpPr>
      <xdr:spPr>
        <a:xfrm>
          <a:off x="0" y="4278086"/>
          <a:ext cx="9675586" cy="2588985"/>
        </a:xfrm>
        <a:prstGeom prst="roundRect">
          <a:avLst>
            <a:gd name="adj" fmla="val 9225"/>
          </a:avLst>
        </a:prstGeom>
        <a:solidFill>
          <a:srgbClr val="FFFF00">
            <a:alpha val="32000"/>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180000" rIns="180000" bIns="180000" rtlCol="0" anchor="t"/>
        <a:lstStyle/>
        <a:p>
          <a:pPr algn="l">
            <a:lnSpc>
              <a:spcPts val="2800"/>
            </a:lnSpc>
          </a:pPr>
          <a:r>
            <a:rPr kumimoji="1" lang="ja-JP" altLang="en-US" sz="1800" b="1">
              <a:solidFill>
                <a:srgbClr val="FF6600"/>
              </a:solidFill>
              <a:latin typeface="AR P悠々ｺﾞｼｯｸ体E04" panose="040B0900000000000000" pitchFamily="50" charset="-128"/>
              <a:ea typeface="AR P悠々ｺﾞｼｯｸ体E04" panose="040B0900000000000000" pitchFamily="50" charset="-128"/>
            </a:rPr>
            <a:t>作業内容</a:t>
          </a:r>
          <a:endParaRPr kumimoji="1" lang="en-US" altLang="ja-JP" sz="1800" b="1">
            <a:solidFill>
              <a:srgbClr val="FF6600"/>
            </a:solidFill>
            <a:latin typeface="AR P悠々ｺﾞｼｯｸ体E04" panose="040B0900000000000000" pitchFamily="50" charset="-128"/>
            <a:ea typeface="AR P悠々ｺﾞｼｯｸ体E04" panose="040B0900000000000000" pitchFamily="50" charset="-128"/>
          </a:endParaRPr>
        </a:p>
        <a:p>
          <a:pPr algn="l">
            <a:lnSpc>
              <a:spcPts val="2000"/>
            </a:lnSpc>
          </a:pPr>
          <a:r>
            <a:rPr kumimoji="1" lang="ja-JP" altLang="en-US" sz="1600" b="1">
              <a:solidFill>
                <a:sysClr val="windowText" lastClr="000000"/>
              </a:solidFill>
              <a:latin typeface="+mj-ea"/>
              <a:ea typeface="+mj-ea"/>
            </a:rPr>
            <a:t>　　</a:t>
          </a:r>
          <a:r>
            <a:rPr kumimoji="1" lang="ja-JP" altLang="en-US" sz="1600" b="0">
              <a:solidFill>
                <a:sysClr val="windowText" lastClr="000000"/>
              </a:solidFill>
              <a:latin typeface="+mj-ea"/>
              <a:ea typeface="+mj-ea"/>
            </a:rPr>
            <a:t>事業所内作業　　　　　　　　　　　施設外作業</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・ネジの分解作業　　　　　　　　　・お墓の掃除</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・ローソクの箱の組み立て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・かつおの袋詰め　　　　　　　　　</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・アマゾン　本入力</a:t>
          </a:r>
          <a:endParaRPr kumimoji="1" lang="en-US" altLang="ja-JP" sz="1600" b="0">
            <a:solidFill>
              <a:sysClr val="windowText" lastClr="000000"/>
            </a:solidFill>
            <a:latin typeface="+mj-ea"/>
            <a:ea typeface="+mj-ea"/>
          </a:endParaRPr>
        </a:p>
        <a:p>
          <a:pPr algn="l">
            <a:lnSpc>
              <a:spcPts val="2000"/>
            </a:lnSpc>
          </a:pPr>
          <a:r>
            <a:rPr kumimoji="1" lang="ja-JP" altLang="en-US" sz="1600" b="0">
              <a:solidFill>
                <a:sysClr val="windowText" lastClr="000000"/>
              </a:solidFill>
              <a:latin typeface="+mj-ea"/>
              <a:ea typeface="+mj-ea"/>
            </a:rPr>
            <a:t>　　・リース作り・琥珀糖の袋詰め</a:t>
          </a:r>
          <a:endParaRPr kumimoji="1" lang="en-US" altLang="ja-JP" sz="1600" b="0">
            <a:solidFill>
              <a:sysClr val="windowText" lastClr="000000"/>
            </a:solidFill>
            <a:latin typeface="+mj-ea"/>
            <a:ea typeface="+mj-ea"/>
          </a:endParaRPr>
        </a:p>
      </xdr:txBody>
    </xdr:sp>
    <xdr:clientData/>
  </xdr:twoCellAnchor>
  <xdr:twoCellAnchor>
    <xdr:from>
      <xdr:col>1</xdr:col>
      <xdr:colOff>32657</xdr:colOff>
      <xdr:row>7</xdr:row>
      <xdr:rowOff>130629</xdr:rowOff>
    </xdr:from>
    <xdr:to>
      <xdr:col>25</xdr:col>
      <xdr:colOff>674915</xdr:colOff>
      <xdr:row>18</xdr:row>
      <xdr:rowOff>152400</xdr:rowOff>
    </xdr:to>
    <xdr:sp macro="" textlink="">
      <xdr:nvSpPr>
        <xdr:cNvPr id="9" name="角丸四角形 3">
          <a:extLst>
            <a:ext uri="{FF2B5EF4-FFF2-40B4-BE49-F238E27FC236}">
              <a16:creationId xmlns:a16="http://schemas.microsoft.com/office/drawing/2014/main" id="{31DA4E94-F143-407A-B002-8C16D68B9A07}"/>
            </a:ext>
          </a:extLst>
        </xdr:cNvPr>
        <xdr:cNvSpPr/>
      </xdr:nvSpPr>
      <xdr:spPr>
        <a:xfrm>
          <a:off x="32657" y="1415143"/>
          <a:ext cx="10874829" cy="2786743"/>
        </a:xfrm>
        <a:prstGeom prst="roundRect">
          <a:avLst>
            <a:gd name="adj" fmla="val 9225"/>
          </a:avLst>
        </a:prstGeom>
        <a:solidFill>
          <a:srgbClr val="66FFFF">
            <a:alpha val="31765"/>
          </a:srgbClr>
        </a:solidFill>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180000" rIns="180000" bIns="180000" rtlCol="0" anchor="t"/>
        <a:lstStyle/>
        <a:p>
          <a:pPr algn="l">
            <a:lnSpc>
              <a:spcPts val="2800"/>
            </a:lnSpc>
          </a:pPr>
          <a:r>
            <a:rPr kumimoji="1" lang="ja-JP" altLang="en-US" sz="1800" b="1">
              <a:solidFill>
                <a:srgbClr val="0070C0"/>
              </a:solidFill>
            </a:rPr>
            <a:t>ひまわりをご利用の皆さま、ご家族の皆さまへ</a:t>
          </a:r>
          <a:endParaRPr kumimoji="1" lang="en-US" altLang="ja-JP" sz="1800" b="1">
            <a:solidFill>
              <a:srgbClr val="0070C0"/>
            </a:solidFill>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1400" b="1">
              <a:solidFill>
                <a:sysClr val="windowText" lastClr="000000"/>
              </a:solidFill>
            </a:rPr>
            <a:t>　</a:t>
          </a:r>
          <a:r>
            <a:rPr kumimoji="1" lang="ja-JP" altLang="en-US" sz="1600" b="0">
              <a:solidFill>
                <a:sysClr val="windowText" lastClr="000000"/>
              </a:solidFill>
              <a:latin typeface="メイリオ本文"/>
            </a:rPr>
            <a:t>１２月は冬本番の寒さになりますので、寒暖差に注意してください。レモン畑の寒冷予防のわらも巻きました。１月～広島県の障害支福祉課より各事業所の自社製品をネット販売してくれます。ジャムと琥珀糖を出品することになっております。（</a:t>
          </a:r>
          <a:r>
            <a:rPr kumimoji="1" lang="en-US" altLang="ja-JP" sz="1600" b="0">
              <a:solidFill>
                <a:sysClr val="windowText" lastClr="000000"/>
              </a:solidFill>
              <a:latin typeface="メイリオ本文"/>
            </a:rPr>
            <a:t>@</a:t>
          </a:r>
          <a:r>
            <a:rPr kumimoji="1" lang="ja-JP" altLang="en-US" sz="1600" b="0">
              <a:solidFill>
                <a:sysClr val="windowText" lastClr="000000"/>
              </a:solidFill>
              <a:latin typeface="メイリオ本文"/>
            </a:rPr>
            <a:t>っとひろしま！つながるキャンペーンと言います。</a:t>
          </a:r>
          <a:r>
            <a:rPr kumimoji="1" lang="ja-JP" altLang="en-US" sz="1400" b="0">
              <a:solidFill>
                <a:sysClr val="windowText" lastClr="000000"/>
              </a:solidFill>
              <a:latin typeface="メイリオ本文"/>
            </a:rPr>
            <a:t>　</a:t>
          </a:r>
          <a:r>
            <a:rPr kumimoji="1" lang="en-US" altLang="ja-JP" sz="1400" b="0">
              <a:solidFill>
                <a:sysClr val="windowText" lastClr="000000"/>
              </a:solidFill>
              <a:effectLst/>
              <a:latin typeface="+mn-lt"/>
              <a:ea typeface="+mn-ea"/>
              <a:cs typeface="+mn-cs"/>
            </a:rPr>
            <a:t>※You Tube</a:t>
          </a:r>
          <a:r>
            <a:rPr kumimoji="1" lang="ja-JP" altLang="ja-JP" sz="1400" b="0">
              <a:solidFill>
                <a:sysClr val="windowText" lastClr="000000"/>
              </a:solidFill>
              <a:effectLst/>
              <a:latin typeface="+mn-lt"/>
              <a:ea typeface="+mn-ea"/>
              <a:cs typeface="+mn-cs"/>
            </a:rPr>
            <a:t>「尾道市仕事とくらしの福祉事業所」で</a:t>
          </a:r>
          <a:r>
            <a:rPr kumimoji="1" lang="ja-JP" altLang="en-US" sz="1400" b="0">
              <a:solidFill>
                <a:sysClr val="windowText" lastClr="000000"/>
              </a:solidFill>
              <a:effectLst/>
              <a:latin typeface="+mn-lt"/>
              <a:ea typeface="+mn-ea"/>
              <a:cs typeface="+mn-cs"/>
            </a:rPr>
            <a:t>も、</a:t>
          </a:r>
          <a:r>
            <a:rPr kumimoji="1" lang="ja-JP" altLang="ja-JP" sz="1400" b="0">
              <a:solidFill>
                <a:sysClr val="windowText" lastClr="000000"/>
              </a:solidFill>
              <a:effectLst/>
              <a:latin typeface="+mn-lt"/>
              <a:ea typeface="+mn-ea"/>
              <a:cs typeface="+mn-cs"/>
            </a:rPr>
            <a:t>ひまわりの動画が配信され</a:t>
          </a:r>
          <a:r>
            <a:rPr kumimoji="1" lang="ja-JP" altLang="en-US" sz="1400" b="0">
              <a:solidFill>
                <a:sysClr val="windowText" lastClr="000000"/>
              </a:solidFill>
              <a:effectLst/>
              <a:latin typeface="+mn-lt"/>
              <a:ea typeface="+mn-ea"/>
              <a:cs typeface="+mn-cs"/>
            </a:rPr>
            <a:t>て</a:t>
          </a:r>
          <a:r>
            <a:rPr kumimoji="1" lang="ja-JP" altLang="ja-JP" sz="1400" b="0">
              <a:solidFill>
                <a:sysClr val="windowText" lastClr="000000"/>
              </a:solidFill>
              <a:effectLst/>
              <a:latin typeface="+mn-lt"/>
              <a:ea typeface="+mn-ea"/>
              <a:cs typeface="+mn-cs"/>
            </a:rPr>
            <a:t>ます。</a:t>
          </a:r>
          <a:r>
            <a:rPr kumimoji="1" lang="en-US" altLang="ja-JP" sz="1400" b="0">
              <a:solidFill>
                <a:sysClr val="windowText" lastClr="000000"/>
              </a:solidFill>
              <a:effectLst/>
              <a:latin typeface="+mn-lt"/>
              <a:ea typeface="+mn-ea"/>
              <a:cs typeface="+mn-cs"/>
            </a:rPr>
            <a:t>(12/31</a:t>
          </a:r>
          <a:r>
            <a:rPr kumimoji="1" lang="ja-JP" altLang="ja-JP" sz="1400" b="0">
              <a:solidFill>
                <a:sysClr val="windowText" lastClr="000000"/>
              </a:solidFill>
              <a:effectLst/>
              <a:latin typeface="+mn-lt"/>
              <a:ea typeface="+mn-ea"/>
              <a:cs typeface="+mn-cs"/>
            </a:rPr>
            <a:t>までの間</a:t>
          </a:r>
          <a:r>
            <a:rPr kumimoji="1" lang="en-US" altLang="ja-JP" sz="1400" b="0">
              <a:solidFill>
                <a:sysClr val="windowText" lastClr="000000"/>
              </a:solidFill>
              <a:effectLst/>
              <a:latin typeface="+mn-lt"/>
              <a:ea typeface="+mn-ea"/>
              <a:cs typeface="+mn-cs"/>
            </a:rPr>
            <a:t>)</a:t>
          </a:r>
          <a:r>
            <a:rPr kumimoji="1" lang="ja-JP" altLang="ja-JP" sz="1400" b="0">
              <a:solidFill>
                <a:sysClr val="windowText" lastClr="000000"/>
              </a:solidFill>
              <a:effectLst/>
              <a:latin typeface="+mn-lt"/>
              <a:ea typeface="+mn-ea"/>
              <a:cs typeface="+mn-cs"/>
            </a:rPr>
            <a:t>見て下さいね。</a:t>
          </a:r>
          <a:endParaRPr lang="ja-JP" altLang="ja-JP" sz="1400">
            <a:solidFill>
              <a:sysClr val="windowText" lastClr="000000"/>
            </a:solidFill>
            <a:effectLst/>
          </a:endParaRPr>
        </a:p>
        <a:p>
          <a:pPr algn="l">
            <a:lnSpc>
              <a:spcPts val="2400"/>
            </a:lnSpc>
          </a:pPr>
          <a:r>
            <a:rPr kumimoji="1" lang="ja-JP" altLang="en-US" sz="1600" b="0">
              <a:solidFill>
                <a:sysClr val="windowText" lastClr="000000"/>
              </a:solidFill>
              <a:latin typeface="メイリオ本文"/>
            </a:rPr>
            <a:t>　コロナとインフルエンザにも注意して、マスクと手洗い、うがい、換気、三蜜を避けて　感染予防を続けていきます。</a:t>
          </a:r>
          <a:endParaRPr kumimoji="1" lang="en-US" altLang="ja-JP" sz="1600" b="0">
            <a:solidFill>
              <a:sysClr val="windowText" lastClr="000000"/>
            </a:solidFill>
            <a:latin typeface="メイリオ本文"/>
          </a:endParaRPr>
        </a:p>
        <a:p>
          <a:pPr algn="l">
            <a:lnSpc>
              <a:spcPts val="2400"/>
            </a:lnSpc>
          </a:pPr>
          <a:endParaRPr kumimoji="1" lang="en-US" altLang="ja-JP" sz="1600" b="0">
            <a:solidFill>
              <a:sysClr val="windowText" lastClr="000000"/>
            </a:solidFill>
          </a:endParaRPr>
        </a:p>
        <a:p>
          <a:pPr algn="l">
            <a:lnSpc>
              <a:spcPts val="2400"/>
            </a:lnSpc>
          </a:pPr>
          <a:endParaRPr kumimoji="1" lang="en-US" altLang="ja-JP" sz="1600" b="0">
            <a:solidFill>
              <a:sysClr val="windowText" lastClr="000000"/>
            </a:solidFill>
          </a:endParaRPr>
        </a:p>
      </xdr:txBody>
    </xdr:sp>
    <xdr:clientData/>
  </xdr:twoCellAnchor>
  <xdr:oneCellAnchor>
    <xdr:from>
      <xdr:col>7</xdr:col>
      <xdr:colOff>405466</xdr:colOff>
      <xdr:row>57</xdr:row>
      <xdr:rowOff>217581</xdr:rowOff>
    </xdr:from>
    <xdr:ext cx="731877" cy="624568"/>
    <xdr:pic>
      <xdr:nvPicPr>
        <xdr:cNvPr id="3" name="図 2">
          <a:extLst>
            <a:ext uri="{FF2B5EF4-FFF2-40B4-BE49-F238E27FC236}">
              <a16:creationId xmlns:a16="http://schemas.microsoft.com/office/drawing/2014/main" id="{F4EC4EF9-20BC-49A5-A73E-C57B556860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9352" y="11887067"/>
          <a:ext cx="731877" cy="624568"/>
        </a:xfrm>
        <a:prstGeom prst="rect">
          <a:avLst/>
        </a:prstGeom>
      </xdr:spPr>
    </xdr:pic>
    <xdr:clientData/>
  </xdr:oneCellAnchor>
  <xdr:oneCellAnchor>
    <xdr:from>
      <xdr:col>7</xdr:col>
      <xdr:colOff>405466</xdr:colOff>
      <xdr:row>65</xdr:row>
      <xdr:rowOff>217581</xdr:rowOff>
    </xdr:from>
    <xdr:ext cx="731877" cy="624568"/>
    <xdr:pic>
      <xdr:nvPicPr>
        <xdr:cNvPr id="4" name="図 3">
          <a:extLst>
            <a:ext uri="{FF2B5EF4-FFF2-40B4-BE49-F238E27FC236}">
              <a16:creationId xmlns:a16="http://schemas.microsoft.com/office/drawing/2014/main" id="{A148520F-8D72-462B-ABA7-9BD42D7A34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9352" y="11887067"/>
          <a:ext cx="731877" cy="624568"/>
        </a:xfrm>
        <a:prstGeom prst="rect">
          <a:avLst/>
        </a:prstGeom>
      </xdr:spPr>
    </xdr:pic>
    <xdr:clientData/>
  </xdr:oneCellAnchor>
  <xdr:oneCellAnchor>
    <xdr:from>
      <xdr:col>11</xdr:col>
      <xdr:colOff>152400</xdr:colOff>
      <xdr:row>61</xdr:row>
      <xdr:rowOff>222800</xdr:rowOff>
    </xdr:from>
    <xdr:ext cx="805543" cy="691600"/>
    <xdr:pic>
      <xdr:nvPicPr>
        <xdr:cNvPr id="2" name="図 1" descr="クリスマス会」イラスト無料">
          <a:extLst>
            <a:ext uri="{FF2B5EF4-FFF2-40B4-BE49-F238E27FC236}">
              <a16:creationId xmlns:a16="http://schemas.microsoft.com/office/drawing/2014/main" id="{D7D820B3-7E69-4374-B0CB-0A50F2476B3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071" b="5388"/>
        <a:stretch/>
      </xdr:blipFill>
      <xdr:spPr bwMode="auto">
        <a:xfrm>
          <a:off x="7968343" y="13612229"/>
          <a:ext cx="805543" cy="69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478970</xdr:colOff>
      <xdr:row>38</xdr:row>
      <xdr:rowOff>0</xdr:rowOff>
    </xdr:from>
    <xdr:to>
      <xdr:col>7</xdr:col>
      <xdr:colOff>468085</xdr:colOff>
      <xdr:row>46</xdr:row>
      <xdr:rowOff>100511</xdr:rowOff>
    </xdr:to>
    <xdr:pic>
      <xdr:nvPicPr>
        <xdr:cNvPr id="5" name="図 4">
          <a:extLst>
            <a:ext uri="{FF2B5EF4-FFF2-40B4-BE49-F238E27FC236}">
              <a16:creationId xmlns:a16="http://schemas.microsoft.com/office/drawing/2014/main" id="{7711DCD4-CCB8-4C25-9FDE-895C0017B9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26970" y="9056914"/>
          <a:ext cx="1513115" cy="1417683"/>
        </a:xfrm>
        <a:prstGeom prst="rect">
          <a:avLst/>
        </a:prstGeom>
      </xdr:spPr>
    </xdr:pic>
    <xdr:clientData/>
  </xdr:twoCellAnchor>
  <xdr:twoCellAnchor editAs="oneCell">
    <xdr:from>
      <xdr:col>7</xdr:col>
      <xdr:colOff>598713</xdr:colOff>
      <xdr:row>38</xdr:row>
      <xdr:rowOff>0</xdr:rowOff>
    </xdr:from>
    <xdr:to>
      <xdr:col>9</xdr:col>
      <xdr:colOff>587828</xdr:colOff>
      <xdr:row>47</xdr:row>
      <xdr:rowOff>5440</xdr:rowOff>
    </xdr:to>
    <xdr:pic>
      <xdr:nvPicPr>
        <xdr:cNvPr id="10" name="図 9">
          <a:extLst>
            <a:ext uri="{FF2B5EF4-FFF2-40B4-BE49-F238E27FC236}">
              <a16:creationId xmlns:a16="http://schemas.microsoft.com/office/drawing/2014/main" id="{12D8A9A4-2327-4BD5-B2DE-17FE558B9A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70713" y="9056914"/>
          <a:ext cx="1513115" cy="1442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348342</xdr:colOff>
      <xdr:row>18</xdr:row>
      <xdr:rowOff>43543</xdr:rowOff>
    </xdr:from>
    <xdr:to>
      <xdr:col>25</xdr:col>
      <xdr:colOff>620486</xdr:colOff>
      <xdr:row>29</xdr:row>
      <xdr:rowOff>54429</xdr:rowOff>
    </xdr:to>
    <xdr:pic>
      <xdr:nvPicPr>
        <xdr:cNvPr id="6" name="図 5">
          <a:extLst>
            <a:ext uri="{FF2B5EF4-FFF2-40B4-BE49-F238E27FC236}">
              <a16:creationId xmlns:a16="http://schemas.microsoft.com/office/drawing/2014/main" id="{68A4AD16-9EB5-684C-B635-165B0ED050C1}"/>
            </a:ext>
          </a:extLst>
        </xdr:cNvPr>
        <xdr:cNvPicPr>
          <a:picLocks noChangeAspect="1" noChangeArrowheads="1"/>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rcRect/>
        <a:stretch>
          <a:fillRect/>
        </a:stretch>
      </xdr:blipFill>
      <xdr:spPr bwMode="auto">
        <a:xfrm>
          <a:off x="6444342" y="4093029"/>
          <a:ext cx="4408715" cy="2764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922019</xdr:colOff>
      <xdr:row>18</xdr:row>
      <xdr:rowOff>81643</xdr:rowOff>
    </xdr:from>
    <xdr:to>
      <xdr:col>9</xdr:col>
      <xdr:colOff>805542</xdr:colOff>
      <xdr:row>29</xdr:row>
      <xdr:rowOff>53340</xdr:rowOff>
    </xdr:to>
    <xdr:pic>
      <xdr:nvPicPr>
        <xdr:cNvPr id="11" name="図 10">
          <a:extLst>
            <a:ext uri="{FF2B5EF4-FFF2-40B4-BE49-F238E27FC236}">
              <a16:creationId xmlns:a16="http://schemas.microsoft.com/office/drawing/2014/main" id="{D66027B7-B2A8-7966-6AE8-C03076EF64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02379" y="4135483"/>
          <a:ext cx="2763883" cy="2737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6377;&#12487;&#12540;&#12479;/&#12402;&#12414;&#12431;&#12426;&#65297;&#12288;&#9679;&#12402;&#12414;&#12431;&#12426;&#36890;&#20449;&#12289;&#12496;&#12470;&#12540;&#12398;&#12362;&#30693;&#12425;&#12379;/&#12402;&#12414;&#12431;&#12426;&#36890;&#20449;/&#12402;&#12414;&#12431;&#12426;&#36890;&#20449;&#65288;&#65330;5&#24180;&#24230;&#65289;%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96;&#21644;5&#24180;&#65297;&#2637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４月"/>
      <sheetName val="５月"/>
      <sheetName val="6月"/>
      <sheetName val="7月"/>
      <sheetName val="８月"/>
      <sheetName val="９月"/>
      <sheetName val="１０月"/>
      <sheetName val="１１月"/>
      <sheetName val="１２月"/>
      <sheetName val="令和年１月"/>
      <sheetName val="２月"/>
      <sheetName val="3月"/>
      <sheetName val="詳細情報"/>
    </sheetNames>
    <sheetDataSet>
      <sheetData sheetId="0" refreshError="1">
        <row r="56">
          <cell r="AD56">
            <v>2022</v>
          </cell>
        </row>
        <row r="60">
          <cell r="AD6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令和5年１月"/>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7</v>
    <v>8</v>
    <v>6</v>
    <v>6</v>
  </rv>
  <rv s="1">
    <v>8</v>
    <v>1</v>
  </rv>
  <rv s="0">
    <v>6</v>
    <v>8</v>
    <v>7</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vertex42.com/calendars/?utm_source=ms&amp;utm_medium=file&amp;utm_campaign=office&amp;utm_term=monthly&amp;utm_content=text&amp;utm_content=url" TargetMode="External"/><Relationship Id="rId7" Type="http://schemas.openxmlformats.org/officeDocument/2006/relationships/printerSettings" Target="../printerSettings/printerSettings1.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6" Type="http://schemas.openxmlformats.org/officeDocument/2006/relationships/hyperlink" Target="https://www.vertex42.com/calendars/?utm_source=ms&amp;utm_medium=file&amp;utm_campaign=office&amp;utm_content=text" TargetMode="External"/><Relationship Id="rId5" Type="http://schemas.openxmlformats.org/officeDocument/2006/relationships/hyperlink" Target="https://www.vertex42.com/calendars/?utm_source=ms&amp;utm_medium=file&amp;utm_campaign=office&amp;utm_content=url" TargetMode="External"/><Relationship Id="rId4" Type="http://schemas.openxmlformats.org/officeDocument/2006/relationships/hyperlink" Target="https://www.vertex42.com/calendars/?utm_source=ms&amp;utm_medium=file&amp;utm_campaign=office&amp;utm_term=monthly&amp;utm_content=text"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term=monthly&amp;utm_content=url" TargetMode="External"/><Relationship Id="rId2" Type="http://schemas.openxmlformats.org/officeDocument/2006/relationships/hyperlink" Target="https://www.vertex42.com/calendars/?utm_source=ms&amp;utm_medium=file&amp;utm_campaign=office&amp;utm_term=monthly&amp;utm_content=text" TargetMode="External"/><Relationship Id="rId1" Type="http://schemas.openxmlformats.org/officeDocument/2006/relationships/hyperlink" Target="https://www.vertex42.com/calendars/?utm_source=ms&amp;utm_medium=file&amp;utm_campaign=office&amp;utm_term=monthly&amp;utm_content=more" TargetMode="Externa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utm_source=ms&amp;utm_medium=file&amp;utm_campaign=office&amp;utm_content=url"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F73"/>
  <sheetViews>
    <sheetView showGridLines="0" view="pageBreakPreview" topLeftCell="A29" zoomScale="85" zoomScaleNormal="100" zoomScaleSheetLayoutView="85" workbookViewId="0">
      <selection activeCell="A41" sqref="A41:H4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27" width="7.33203125" style="17" customWidth="1"/>
    <col min="28" max="28" width="6.4140625" style="17" customWidth="1"/>
    <col min="29" max="29" width="17" style="17" customWidth="1"/>
    <col min="30" max="30" width="10.25" style="17" customWidth="1"/>
    <col min="31"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49" t="s">
        <v>32</v>
      </c>
      <c r="E2" s="249"/>
      <c r="F2" s="249"/>
      <c r="G2" s="249"/>
      <c r="H2" s="249"/>
      <c r="I2" s="249"/>
      <c r="J2" s="249"/>
      <c r="K2" s="249"/>
      <c r="L2" s="249"/>
      <c r="M2" s="249"/>
      <c r="N2" s="249"/>
      <c r="O2" s="249"/>
      <c r="P2" s="83"/>
      <c r="Q2" s="83"/>
      <c r="R2" s="83"/>
      <c r="S2" s="83"/>
      <c r="T2" s="83"/>
      <c r="U2" s="83"/>
      <c r="V2" s="83"/>
      <c r="W2" s="83"/>
      <c r="X2" s="38"/>
      <c r="Y2" s="38"/>
      <c r="Z2" s="38"/>
    </row>
    <row r="3" spans="1:26" s="10" customFormat="1" ht="14.25" customHeight="1">
      <c r="A3" s="38"/>
      <c r="B3" s="83"/>
      <c r="C3" s="83"/>
      <c r="D3" s="249"/>
      <c r="E3" s="249"/>
      <c r="F3" s="249"/>
      <c r="G3" s="249"/>
      <c r="H3" s="249"/>
      <c r="I3" s="249"/>
      <c r="J3" s="249"/>
      <c r="K3" s="249"/>
      <c r="L3" s="249"/>
      <c r="M3" s="249"/>
      <c r="N3" s="249"/>
      <c r="O3" s="249"/>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9"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9"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9"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9"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9"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row>
    <row r="22" spans="1:29"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9"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9"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9"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9"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c r="AC26"/>
    </row>
    <row r="27" spans="1:29"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9"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9"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9"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9"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9"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31"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31"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31"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31"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31"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31"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31"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31" s="10" customFormat="1" ht="20.149999999999999" customHeight="1"/>
    <row r="41" spans="1:31" s="2" customFormat="1" ht="15" customHeight="1">
      <c r="A41" s="252" t="e" cm="1" vm="1">
        <f t="array" aca="1" ref="A41" ca="1">'3月'!A41:H47</f>
        <v>#VALUE!</v>
      </c>
      <c r="B41" s="252"/>
      <c r="C41" s="253"/>
      <c r="D41" s="253"/>
      <c r="E41" s="253"/>
      <c r="F41" s="253"/>
      <c r="G41" s="253"/>
      <c r="H41" s="253"/>
      <c r="I41" s="39"/>
      <c r="J41" s="39"/>
      <c r="K41" s="256" t="e" vm="2">
        <f ca="1">DATE(YEAR(A41),MONTH(A41)-1,1)</f>
        <v>#VALUE!</v>
      </c>
      <c r="L41" s="256"/>
      <c r="M41" s="256"/>
      <c r="N41" s="256"/>
      <c r="O41" s="256"/>
      <c r="P41" s="256"/>
      <c r="Q41" s="256"/>
      <c r="R41" s="42"/>
      <c r="S41" s="256" t="e" vm="2">
        <f ca="1">DATE(YEAR(A41),MONTH(A41)+1,1)</f>
        <v>#VALUE!</v>
      </c>
      <c r="T41" s="256"/>
      <c r="U41" s="256"/>
      <c r="V41" s="256"/>
      <c r="W41" s="256"/>
      <c r="X41" s="256"/>
      <c r="Y41" s="256"/>
    </row>
    <row r="42" spans="1:31"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31" s="4" customFormat="1" ht="9" customHeight="1">
      <c r="A43" s="253"/>
      <c r="B43" s="253"/>
      <c r="C43" s="253"/>
      <c r="D43" s="253"/>
      <c r="E43" s="253"/>
      <c r="F43" s="253"/>
      <c r="G43" s="253"/>
      <c r="H43" s="253"/>
      <c r="I43" s="39"/>
      <c r="J43" s="39"/>
      <c r="K43" s="37" t="e" vm="2">
        <f t="shared" ref="K43:Q48" ca="1" si="0">IF(MONTH($K$41)&lt;&gt;MONTH($K$41-(WEEKDAY($K$41,1)-(開始_日-1))-IF((WEEKDAY($K$41,1)-(開始_日-1))&lt;=0,7,0)+(ROW(K43)-ROW($K$43))*7+(COLUMN(K43)-COLUMN($K$43)+1)),"",$K$41-(WEEKDAY($K$41,1)-(開始_日-1))-IF((WEEKDAY($K$41,1)-(開始_日-1))&lt;=0,7,0)+(ROW(K43)-ROW($K$43))*7+(COLUMN(K43)-COLUMN($K$43)+1))</f>
        <v>#VALUE!</v>
      </c>
      <c r="L43" s="37" t="e" vm="2">
        <f t="shared" ca="1" si="0"/>
        <v>#VALUE!</v>
      </c>
      <c r="M43" s="37" t="e" vm="2">
        <f t="shared" ca="1" si="0"/>
        <v>#VALUE!</v>
      </c>
      <c r="N43" s="37" t="e" vm="2">
        <f t="shared" ca="1" si="0"/>
        <v>#VALUE!</v>
      </c>
      <c r="O43" s="37" t="e" vm="2">
        <f t="shared" ca="1" si="0"/>
        <v>#VALUE!</v>
      </c>
      <c r="P43" s="37" t="e" vm="2">
        <f t="shared" ca="1" si="0"/>
        <v>#VALUE!</v>
      </c>
      <c r="Q43" s="37" t="e" vm="2">
        <f t="shared" ca="1" si="0"/>
        <v>#VALUE!</v>
      </c>
      <c r="R43" s="2"/>
      <c r="S43" s="37" t="e" vm="2">
        <f t="shared" ref="S43:Y48" ca="1" si="1">IF(MONTH($S$41)&lt;&gt;MONTH($S$41-(WEEKDAY($S$41,1)-(開始_日-1))-IF((WEEKDAY($S$41,1)-(開始_日-1))&lt;=0,7,0)+(ROW(S43)-ROW($S$43))*7+(COLUMN(S43)-COLUMN($S$43)+1)),"",$S$41-(WEEKDAY($S$41,1)-(開始_日-1))-IF((WEEKDAY($S$41,1)-(開始_日-1))&lt;=0,7,0)+(ROW(S43)-ROW($S$43))*7+(COLUMN(S43)-COLUMN($S$43)+1))</f>
        <v>#VALUE!</v>
      </c>
      <c r="T43" s="37" t="e" vm="2">
        <f t="shared" ca="1" si="1"/>
        <v>#VALUE!</v>
      </c>
      <c r="U43" s="37" t="e" vm="2">
        <f t="shared" ca="1" si="1"/>
        <v>#VALUE!</v>
      </c>
      <c r="V43" s="37" t="e" vm="2">
        <f t="shared" ca="1" si="1"/>
        <v>#VALUE!</v>
      </c>
      <c r="W43" s="37" t="e" vm="2">
        <f t="shared" ca="1" si="1"/>
        <v>#VALUE!</v>
      </c>
      <c r="X43" s="37" t="e" vm="2">
        <f t="shared" ca="1" si="1"/>
        <v>#VALUE!</v>
      </c>
      <c r="Y43" s="37" t="e" vm="2">
        <f t="shared" ca="1" si="1"/>
        <v>#VALUE!</v>
      </c>
      <c r="AB43" s="2"/>
      <c r="AC43" s="2"/>
      <c r="AD43" s="2"/>
      <c r="AE43" s="2"/>
    </row>
    <row r="44" spans="1:31" s="4" customFormat="1" ht="9" customHeight="1">
      <c r="A44" s="253"/>
      <c r="B44" s="253"/>
      <c r="C44" s="253"/>
      <c r="D44" s="253"/>
      <c r="E44" s="253"/>
      <c r="F44" s="253"/>
      <c r="G44" s="253"/>
      <c r="H44" s="253"/>
      <c r="I44" s="1"/>
      <c r="J44" s="39"/>
      <c r="K44" s="37" t="e" vm="2">
        <f t="shared" ca="1" si="0"/>
        <v>#VALUE!</v>
      </c>
      <c r="L44" s="37" t="e" vm="2">
        <f t="shared" ca="1" si="0"/>
        <v>#VALUE!</v>
      </c>
      <c r="M44" s="37" t="e" vm="2">
        <f t="shared" ca="1" si="0"/>
        <v>#VALUE!</v>
      </c>
      <c r="N44" s="37" t="e" vm="2">
        <f t="shared" ca="1" si="0"/>
        <v>#VALUE!</v>
      </c>
      <c r="O44" s="37" t="e" vm="2">
        <f t="shared" ca="1" si="0"/>
        <v>#VALUE!</v>
      </c>
      <c r="P44" s="37" t="e" vm="2">
        <f t="shared" ca="1" si="0"/>
        <v>#VALUE!</v>
      </c>
      <c r="Q44" s="37" t="e" vm="2">
        <f t="shared" ca="1" si="0"/>
        <v>#VALUE!</v>
      </c>
      <c r="R44" s="2"/>
      <c r="S44" s="37" t="e" vm="2">
        <f t="shared" ca="1" si="1"/>
        <v>#VALUE!</v>
      </c>
      <c r="T44" s="37" t="e" vm="2">
        <f t="shared" ca="1" si="1"/>
        <v>#VALUE!</v>
      </c>
      <c r="U44" s="37" t="e" vm="2">
        <f t="shared" ca="1" si="1"/>
        <v>#VALUE!</v>
      </c>
      <c r="V44" s="37" t="e" vm="2">
        <f t="shared" ca="1" si="1"/>
        <v>#VALUE!</v>
      </c>
      <c r="W44" s="37" t="e" vm="2">
        <f t="shared" ca="1" si="1"/>
        <v>#VALUE!</v>
      </c>
      <c r="X44" s="37" t="e" vm="2">
        <f t="shared" ca="1" si="1"/>
        <v>#VALUE!</v>
      </c>
      <c r="Y44" s="37" t="e" vm="2">
        <f t="shared" ca="1" si="1"/>
        <v>#VALUE!</v>
      </c>
      <c r="AB44" s="2"/>
      <c r="AC44" s="2"/>
      <c r="AD44" s="2"/>
      <c r="AE44" s="2"/>
    </row>
    <row r="45" spans="1:31" s="4" customFormat="1" ht="9" customHeight="1">
      <c r="A45" s="253"/>
      <c r="B45" s="253"/>
      <c r="C45" s="253"/>
      <c r="D45" s="253"/>
      <c r="E45" s="253"/>
      <c r="F45" s="253"/>
      <c r="G45" s="253"/>
      <c r="H45" s="252"/>
      <c r="I45" s="39"/>
      <c r="J45" s="39"/>
      <c r="K45" s="37" t="e" vm="2">
        <f t="shared" ca="1" si="0"/>
        <v>#VALUE!</v>
      </c>
      <c r="L45" s="37" t="e" vm="2">
        <f t="shared" ca="1" si="0"/>
        <v>#VALUE!</v>
      </c>
      <c r="M45" s="37" t="e" vm="2">
        <f t="shared" ca="1" si="0"/>
        <v>#VALUE!</v>
      </c>
      <c r="N45" s="37" t="e" vm="2">
        <f t="shared" ca="1" si="0"/>
        <v>#VALUE!</v>
      </c>
      <c r="O45" s="37" t="e" vm="2">
        <f t="shared" ca="1" si="0"/>
        <v>#VALUE!</v>
      </c>
      <c r="P45" s="37" t="e" vm="2">
        <f t="shared" ca="1" si="0"/>
        <v>#VALUE!</v>
      </c>
      <c r="Q45" s="37" t="e" vm="2">
        <f t="shared" ca="1" si="0"/>
        <v>#VALUE!</v>
      </c>
      <c r="R45" s="2"/>
      <c r="S45" s="37" t="e" vm="2">
        <f t="shared" ca="1" si="1"/>
        <v>#VALUE!</v>
      </c>
      <c r="T45" s="37" t="e" vm="2">
        <f t="shared" ca="1" si="1"/>
        <v>#VALUE!</v>
      </c>
      <c r="U45" s="37" t="e" vm="2">
        <f t="shared" ca="1" si="1"/>
        <v>#VALUE!</v>
      </c>
      <c r="V45" s="37" t="e" vm="2">
        <f t="shared" ca="1" si="1"/>
        <v>#VALUE!</v>
      </c>
      <c r="W45" s="37" t="e" vm="2">
        <f t="shared" ca="1" si="1"/>
        <v>#VALUE!</v>
      </c>
      <c r="X45" s="37" t="e" vm="2">
        <f t="shared" ca="1" si="1"/>
        <v>#VALUE!</v>
      </c>
      <c r="Y45" s="37" t="e" vm="2">
        <f t="shared" ca="1" si="1"/>
        <v>#VALUE!</v>
      </c>
      <c r="AB45" s="2"/>
      <c r="AC45" s="2"/>
      <c r="AD45" s="2"/>
      <c r="AE45" s="2"/>
    </row>
    <row r="46" spans="1:31" s="4" customFormat="1" ht="9" customHeight="1">
      <c r="A46" s="253"/>
      <c r="B46" s="253"/>
      <c r="C46" s="253"/>
      <c r="D46" s="253"/>
      <c r="E46" s="253"/>
      <c r="F46" s="253"/>
      <c r="G46" s="253"/>
      <c r="H46" s="253"/>
      <c r="I46" s="39"/>
      <c r="J46" s="39"/>
      <c r="K46" s="37" t="e" vm="2">
        <f t="shared" ca="1" si="0"/>
        <v>#VALUE!</v>
      </c>
      <c r="L46" s="37" t="e" vm="2">
        <f t="shared" ca="1" si="0"/>
        <v>#VALUE!</v>
      </c>
      <c r="M46" s="37" t="e" vm="2">
        <f t="shared" ca="1" si="0"/>
        <v>#VALUE!</v>
      </c>
      <c r="N46" s="37" t="e" vm="2">
        <f t="shared" ca="1" si="0"/>
        <v>#VALUE!</v>
      </c>
      <c r="O46" s="37" t="e" vm="2">
        <f t="shared" ca="1" si="0"/>
        <v>#VALUE!</v>
      </c>
      <c r="P46" s="37" t="e" vm="2">
        <f t="shared" ca="1" si="0"/>
        <v>#VALUE!</v>
      </c>
      <c r="Q46" s="37" t="e" vm="2">
        <f t="shared" ca="1" si="0"/>
        <v>#VALUE!</v>
      </c>
      <c r="R46" s="2"/>
      <c r="S46" s="37" t="e" vm="2">
        <f t="shared" ca="1" si="1"/>
        <v>#VALUE!</v>
      </c>
      <c r="T46" s="37" t="e" vm="2">
        <f t="shared" ca="1" si="1"/>
        <v>#VALUE!</v>
      </c>
      <c r="U46" s="37" t="e" vm="2">
        <f t="shared" ca="1" si="1"/>
        <v>#VALUE!</v>
      </c>
      <c r="V46" s="37" t="e" vm="2">
        <f t="shared" ca="1" si="1"/>
        <v>#VALUE!</v>
      </c>
      <c r="W46" s="37" t="e" vm="2">
        <f t="shared" ca="1" si="1"/>
        <v>#VALUE!</v>
      </c>
      <c r="X46" s="37" t="e" vm="2">
        <f t="shared" ca="1" si="1"/>
        <v>#VALUE!</v>
      </c>
      <c r="Y46" s="37" t="e" vm="2">
        <f t="shared" ca="1" si="1"/>
        <v>#VALUE!</v>
      </c>
      <c r="AB46" s="2"/>
      <c r="AC46" s="2"/>
      <c r="AD46" s="2"/>
      <c r="AE46" s="2"/>
    </row>
    <row r="47" spans="1:31" s="4" customFormat="1" ht="9" customHeight="1">
      <c r="A47" s="253"/>
      <c r="B47" s="253"/>
      <c r="C47" s="253"/>
      <c r="D47" s="253"/>
      <c r="E47" s="253"/>
      <c r="F47" s="253"/>
      <c r="G47" s="253"/>
      <c r="H47" s="253"/>
      <c r="I47" s="39"/>
      <c r="J47" s="39"/>
      <c r="K47" s="37" t="e" vm="2">
        <f t="shared" ca="1" si="0"/>
        <v>#VALUE!</v>
      </c>
      <c r="L47" s="37" t="e" vm="2">
        <f t="shared" ca="1" si="0"/>
        <v>#VALUE!</v>
      </c>
      <c r="M47" s="37" t="e" vm="2">
        <f t="shared" ca="1" si="0"/>
        <v>#VALUE!</v>
      </c>
      <c r="N47" s="37" t="e" vm="2">
        <f t="shared" ca="1" si="0"/>
        <v>#VALUE!</v>
      </c>
      <c r="O47" s="37" t="e" vm="2">
        <f t="shared" ca="1" si="0"/>
        <v>#VALUE!</v>
      </c>
      <c r="P47" s="37" t="e" vm="2">
        <f t="shared" ca="1" si="0"/>
        <v>#VALUE!</v>
      </c>
      <c r="Q47" s="37" t="e" vm="2">
        <f t="shared" ca="1" si="0"/>
        <v>#VALUE!</v>
      </c>
      <c r="R47" s="2"/>
      <c r="S47" s="37" t="e" vm="2">
        <f t="shared" ca="1" si="1"/>
        <v>#VALUE!</v>
      </c>
      <c r="T47" s="37" t="e" vm="2">
        <f t="shared" ca="1" si="1"/>
        <v>#VALUE!</v>
      </c>
      <c r="U47" s="37" t="e" vm="2">
        <f t="shared" ca="1" si="1"/>
        <v>#VALUE!</v>
      </c>
      <c r="V47" s="37" t="e" vm="2">
        <f t="shared" ca="1" si="1"/>
        <v>#VALUE!</v>
      </c>
      <c r="W47" s="37" t="e" vm="2">
        <f t="shared" ca="1" si="1"/>
        <v>#VALUE!</v>
      </c>
      <c r="X47" s="37" t="e" vm="2">
        <f t="shared" ca="1" si="1"/>
        <v>#VALUE!</v>
      </c>
      <c r="Y47" s="37" t="e" vm="2">
        <f t="shared" ca="1" si="1"/>
        <v>#VALUE!</v>
      </c>
      <c r="AB47" s="2"/>
      <c r="AC47" s="2"/>
      <c r="AD47" s="2"/>
      <c r="AE47" s="2"/>
    </row>
    <row r="48" spans="1:31" s="9" customFormat="1" ht="9" customHeight="1">
      <c r="A48" s="5"/>
      <c r="B48" s="5"/>
      <c r="C48" s="5"/>
      <c r="D48" s="5"/>
      <c r="E48" s="5"/>
      <c r="F48" s="5"/>
      <c r="G48" s="5"/>
      <c r="H48" s="5"/>
      <c r="I48" s="6"/>
      <c r="J48" s="6"/>
      <c r="K48" s="37" t="e" vm="2">
        <f t="shared" ca="1" si="0"/>
        <v>#VALUE!</v>
      </c>
      <c r="L48" s="37" t="e" vm="2">
        <f t="shared" ca="1" si="0"/>
        <v>#VALUE!</v>
      </c>
      <c r="M48" s="37" t="e" vm="2">
        <f t="shared" ca="1" si="0"/>
        <v>#VALUE!</v>
      </c>
      <c r="N48" s="37" t="e" vm="2">
        <f t="shared" ca="1" si="0"/>
        <v>#VALUE!</v>
      </c>
      <c r="O48" s="37" t="e" vm="2">
        <f t="shared" ca="1" si="0"/>
        <v>#VALUE!</v>
      </c>
      <c r="P48" s="37" t="e" vm="2">
        <f t="shared" ca="1" si="0"/>
        <v>#VALUE!</v>
      </c>
      <c r="Q48" s="37" t="e" vm="2">
        <f t="shared" ca="1" si="0"/>
        <v>#VALUE!</v>
      </c>
      <c r="R48" s="7"/>
      <c r="S48" s="37" t="e" vm="2">
        <f t="shared" ca="1" si="1"/>
        <v>#VALUE!</v>
      </c>
      <c r="T48" s="37" t="e" vm="2">
        <f t="shared" ca="1" si="1"/>
        <v>#VALUE!</v>
      </c>
      <c r="U48" s="37" t="e" vm="2">
        <f t="shared" ca="1" si="1"/>
        <v>#VALUE!</v>
      </c>
      <c r="V48" s="37" t="e" vm="2">
        <f t="shared" ca="1" si="1"/>
        <v>#VALUE!</v>
      </c>
      <c r="W48" s="37" t="e" vm="2">
        <f t="shared" ca="1" si="1"/>
        <v>#VALUE!</v>
      </c>
      <c r="X48" s="37" t="e" vm="2">
        <f t="shared" ca="1" si="1"/>
        <v>#VALUE!</v>
      </c>
      <c r="Y48" s="37" t="e" vm="2">
        <f t="shared" ca="1" si="1"/>
        <v>#VALUE!</v>
      </c>
      <c r="Z48" s="8"/>
    </row>
    <row r="49" spans="1:32" s="10" customFormat="1" ht="19.5" customHeight="1">
      <c r="A49" s="254" t="e" vm="2">
        <f ca="1">A50</f>
        <v>#VALUE!</v>
      </c>
      <c r="B49" s="255"/>
      <c r="C49" s="255" t="e" vm="2">
        <f ca="1">C50</f>
        <v>#VALUE!</v>
      </c>
      <c r="D49" s="255"/>
      <c r="E49" s="255" t="e" vm="2">
        <f ca="1">E50</f>
        <v>#VALUE!</v>
      </c>
      <c r="F49" s="255"/>
      <c r="G49" s="255" t="e" vm="2">
        <f ca="1">G50</f>
        <v>#VALUE!</v>
      </c>
      <c r="H49" s="255"/>
      <c r="I49" s="255" t="e" vm="2">
        <f ca="1">I50</f>
        <v>#VALUE!</v>
      </c>
      <c r="J49" s="255"/>
      <c r="K49" s="255" t="e" vm="2">
        <f ca="1">K50</f>
        <v>#VALUE!</v>
      </c>
      <c r="L49" s="255"/>
      <c r="M49" s="255"/>
      <c r="N49" s="255"/>
      <c r="O49" s="255"/>
      <c r="P49" s="255"/>
      <c r="Q49" s="255"/>
      <c r="R49" s="255"/>
      <c r="S49" s="255" t="e" vm="2">
        <f ca="1">S50</f>
        <v>#VALUE!</v>
      </c>
      <c r="T49" s="255"/>
      <c r="U49" s="255"/>
      <c r="V49" s="255"/>
      <c r="W49" s="255"/>
      <c r="X49" s="255"/>
      <c r="Y49" s="255"/>
      <c r="Z49" s="257"/>
      <c r="AB49" s="11" t="s">
        <v>1</v>
      </c>
      <c r="AC49" s="11"/>
      <c r="AD49" s="11"/>
      <c r="AE49" s="11"/>
      <c r="AF49" s="11"/>
    </row>
    <row r="50" spans="1:32" s="10" customFormat="1" ht="19.5">
      <c r="A50" s="91" t="e" vm="2">
        <f ca="1">$A$41-(WEEKDAY($A$41,1)-(開始_日-1))-IF((WEEKDAY($A$41,1)-(開始_日-1))&lt;=0,7,0)+1</f>
        <v>#VALUE!</v>
      </c>
      <c r="B50" s="12"/>
      <c r="C50" s="36" t="e" vm="2">
        <f ca="1">A50+1</f>
        <v>#VALUE!</v>
      </c>
      <c r="D50" s="13"/>
      <c r="E50" s="36" t="e" vm="2">
        <f ca="1">C50+1</f>
        <v>#VALUE!</v>
      </c>
      <c r="F50" s="13"/>
      <c r="G50" s="36" t="e" vm="2">
        <f ca="1">E50+1</f>
        <v>#VALUE!</v>
      </c>
      <c r="H50" s="13"/>
      <c r="I50" s="36" t="e" vm="2">
        <f ca="1">G50+1</f>
        <v>#VALUE!</v>
      </c>
      <c r="J50" s="13"/>
      <c r="K50" s="243" t="e" vm="2">
        <f ca="1">I50+1</f>
        <v>#VALUE!</v>
      </c>
      <c r="L50" s="244"/>
      <c r="M50" s="241"/>
      <c r="N50" s="241"/>
      <c r="O50" s="241"/>
      <c r="P50" s="241"/>
      <c r="Q50" s="241"/>
      <c r="R50" s="242"/>
      <c r="S50" s="245" t="e" vm="2">
        <f ca="1">K50+1</f>
        <v>#VALUE!</v>
      </c>
      <c r="T50" s="246"/>
      <c r="U50" s="236"/>
      <c r="V50" s="236"/>
      <c r="W50" s="236"/>
      <c r="X50" s="236"/>
      <c r="Y50" s="236"/>
      <c r="Z50" s="237"/>
      <c r="AB50" s="14" t="s">
        <v>2</v>
      </c>
      <c r="AC50" s="14"/>
      <c r="AD50" s="14"/>
      <c r="AE50" s="14"/>
      <c r="AF50" s="14"/>
    </row>
    <row r="51" spans="1:32"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c r="AB51" s="14"/>
      <c r="AC51" s="14"/>
      <c r="AD51" s="14"/>
      <c r="AE51" s="14"/>
      <c r="AF51" s="14"/>
    </row>
    <row r="52" spans="1:32"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2"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2" s="10" customFormat="1" ht="19.5">
      <c r="A54" s="162" t="e" vm="2">
        <f ca="1">S50+1</f>
        <v>#VALUE!</v>
      </c>
      <c r="B54" s="12"/>
      <c r="C54" s="36" t="e" vm="2">
        <f ca="1">A54+1</f>
        <v>#VALUE!</v>
      </c>
      <c r="D54" s="13"/>
      <c r="E54" s="36" t="e" vm="2">
        <f ca="1">C54+1</f>
        <v>#VALUE!</v>
      </c>
      <c r="F54" s="13"/>
      <c r="G54" s="36" t="e" vm="2">
        <f ca="1">E54+1</f>
        <v>#VALUE!</v>
      </c>
      <c r="H54" s="13"/>
      <c r="I54" s="36" t="e" vm="2">
        <f ca="1">G54+1</f>
        <v>#VALUE!</v>
      </c>
      <c r="J54" s="13"/>
      <c r="K54" s="243" t="e" vm="2">
        <f ca="1">I54+1</f>
        <v>#VALUE!</v>
      </c>
      <c r="L54" s="244"/>
      <c r="M54" s="247"/>
      <c r="N54" s="247"/>
      <c r="O54" s="247"/>
      <c r="P54" s="247"/>
      <c r="Q54" s="247"/>
      <c r="R54" s="248"/>
      <c r="S54" s="245" t="e" vm="2">
        <f ca="1">K54+1</f>
        <v>#VALUE!</v>
      </c>
      <c r="T54" s="246"/>
      <c r="U54" s="236"/>
      <c r="V54" s="236"/>
      <c r="W54" s="236"/>
      <c r="X54" s="236"/>
      <c r="Y54" s="236"/>
      <c r="Z54" s="237"/>
      <c r="AB54" s="16" t="s">
        <v>15</v>
      </c>
      <c r="AC54" s="17"/>
      <c r="AD54" s="17"/>
    </row>
    <row r="55" spans="1:32"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c r="AB55" s="16"/>
      <c r="AC55" s="17"/>
      <c r="AD55" s="17"/>
    </row>
    <row r="56" spans="1:32"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c r="AB56" s="17"/>
      <c r="AC56" s="18" t="s">
        <v>3</v>
      </c>
      <c r="AD56" s="19">
        <v>2024</v>
      </c>
    </row>
    <row r="57" spans="1:32"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B57" s="17"/>
      <c r="AC57" s="18" t="s">
        <v>4</v>
      </c>
      <c r="AD57" s="19">
        <v>4</v>
      </c>
    </row>
    <row r="58" spans="1:32" s="10" customFormat="1" ht="19.5">
      <c r="A58" s="162" t="e" vm="2">
        <f ca="1">S54+1</f>
        <v>#VALUE!</v>
      </c>
      <c r="B58" s="12"/>
      <c r="C58" s="36" t="e" vm="2">
        <f ca="1">A58+1</f>
        <v>#VALUE!</v>
      </c>
      <c r="D58" s="13"/>
      <c r="E58" s="36" t="e" vm="2">
        <f ca="1">C58+1</f>
        <v>#VALUE!</v>
      </c>
      <c r="F58" s="13"/>
      <c r="G58" s="36" t="e" vm="2">
        <f ca="1">E58+1</f>
        <v>#VALUE!</v>
      </c>
      <c r="H58" s="100"/>
      <c r="I58" s="36" t="e" vm="2">
        <f ca="1">G58+1</f>
        <v>#VALUE!</v>
      </c>
      <c r="J58" s="13"/>
      <c r="K58" s="243" t="e" vm="2">
        <f ca="1">I58+1</f>
        <v>#VALUE!</v>
      </c>
      <c r="L58" s="244"/>
      <c r="M58" s="241"/>
      <c r="N58" s="241"/>
      <c r="O58" s="241"/>
      <c r="P58" s="241"/>
      <c r="Q58" s="241"/>
      <c r="R58" s="242"/>
      <c r="S58" s="243" t="e" vm="2">
        <f ca="1">K58+1</f>
        <v>#VALUE!</v>
      </c>
      <c r="T58" s="244"/>
      <c r="U58" s="250" t="s">
        <v>22</v>
      </c>
      <c r="V58" s="250"/>
      <c r="W58" s="250"/>
      <c r="X58" s="250"/>
      <c r="Y58" s="250"/>
      <c r="Z58" s="251"/>
      <c r="AB58" s="16" t="s">
        <v>16</v>
      </c>
      <c r="AC58" s="15"/>
      <c r="AD58" s="15"/>
      <c r="AE58" s="15"/>
    </row>
    <row r="59" spans="1:32" s="10" customFormat="1" ht="16">
      <c r="A59" s="43"/>
      <c r="B59" s="70"/>
      <c r="C59" s="45"/>
      <c r="D59" s="71"/>
      <c r="E59" s="45"/>
      <c r="F59" s="71"/>
      <c r="G59" s="45"/>
      <c r="H59" s="71"/>
      <c r="I59" s="45"/>
      <c r="J59" s="71"/>
      <c r="K59" s="45"/>
      <c r="L59" s="47"/>
      <c r="M59" s="72"/>
      <c r="N59" s="72"/>
      <c r="O59" s="72"/>
      <c r="P59" s="72"/>
      <c r="Q59" s="72"/>
      <c r="R59" s="71"/>
      <c r="S59" s="45"/>
      <c r="T59" s="47"/>
      <c r="U59" s="72"/>
      <c r="V59" s="72"/>
      <c r="W59" s="72"/>
      <c r="X59" s="72"/>
      <c r="Y59" s="72"/>
      <c r="Z59" s="71"/>
      <c r="AB59" s="16"/>
      <c r="AC59" s="15"/>
      <c r="AD59" s="15"/>
      <c r="AE59" s="15"/>
    </row>
    <row r="60" spans="1:32" s="10" customFormat="1" ht="16">
      <c r="A60" s="49"/>
      <c r="B60" s="54"/>
      <c r="C60" s="51"/>
      <c r="D60" s="52"/>
      <c r="E60" s="51"/>
      <c r="F60" s="52"/>
      <c r="G60" s="51"/>
      <c r="H60" s="52"/>
      <c r="I60" s="51"/>
      <c r="J60" s="52"/>
      <c r="K60" s="51"/>
      <c r="L60" s="53"/>
      <c r="M60" s="53"/>
      <c r="N60" s="53"/>
      <c r="O60" s="53"/>
      <c r="P60" s="53"/>
      <c r="Q60" s="53"/>
      <c r="R60" s="52"/>
      <c r="S60" s="51"/>
      <c r="T60" s="53"/>
      <c r="U60" s="53"/>
      <c r="V60" s="53"/>
      <c r="W60" s="53"/>
      <c r="X60" s="53"/>
      <c r="Y60" s="53"/>
      <c r="Z60" s="52"/>
      <c r="AB60" s="17"/>
      <c r="AC60" s="18" t="s">
        <v>5</v>
      </c>
      <c r="AD60" s="19">
        <v>1</v>
      </c>
      <c r="AE60" s="15"/>
    </row>
    <row r="61" spans="1:32" s="15" customFormat="1" ht="16">
      <c r="A61" s="62"/>
      <c r="B61" s="75"/>
      <c r="C61" s="64"/>
      <c r="D61" s="65"/>
      <c r="E61" s="64"/>
      <c r="F61" s="65"/>
      <c r="G61" s="64"/>
      <c r="H61" s="65"/>
      <c r="I61" s="64"/>
      <c r="J61" s="65"/>
      <c r="K61" s="64"/>
      <c r="L61" s="74"/>
      <c r="M61" s="74"/>
      <c r="N61" s="74"/>
      <c r="O61" s="74"/>
      <c r="P61" s="74"/>
      <c r="Q61" s="74"/>
      <c r="R61" s="65"/>
      <c r="S61" s="64"/>
      <c r="T61" s="74"/>
      <c r="U61" s="74"/>
      <c r="V61" s="74"/>
      <c r="W61" s="74"/>
      <c r="X61" s="74"/>
      <c r="Y61" s="74"/>
      <c r="Z61" s="65"/>
      <c r="AA61" s="10"/>
      <c r="AD61" s="17"/>
      <c r="AE61" s="10"/>
    </row>
    <row r="62" spans="1:32" s="10" customFormat="1" ht="19.5">
      <c r="A62" s="162" t="e" vm="2">
        <f ca="1">S58+1</f>
        <v>#VALUE!</v>
      </c>
      <c r="B62" s="12"/>
      <c r="C62" s="36" t="e" vm="2">
        <f ca="1">A62+1</f>
        <v>#VALUE!</v>
      </c>
      <c r="D62" s="13"/>
      <c r="E62" s="36" t="e" vm="2">
        <f ca="1">C62+1</f>
        <v>#VALUE!</v>
      </c>
      <c r="F62" s="13"/>
      <c r="G62" s="36" t="e" vm="2">
        <f ca="1">E62+1</f>
        <v>#VALUE!</v>
      </c>
      <c r="H62" s="13"/>
      <c r="I62" s="36" t="e" vm="2">
        <f ca="1">G62+1</f>
        <v>#VALUE!</v>
      </c>
      <c r="J62" s="13"/>
      <c r="K62" s="243" t="e" vm="2">
        <f ca="1">I62+1</f>
        <v>#VALUE!</v>
      </c>
      <c r="L62" s="244"/>
      <c r="M62" s="241"/>
      <c r="N62" s="241"/>
      <c r="O62" s="241"/>
      <c r="P62" s="241"/>
      <c r="Q62" s="241"/>
      <c r="R62" s="242"/>
      <c r="S62" s="245" t="e" vm="2">
        <f ca="1">K62+1</f>
        <v>#VALUE!</v>
      </c>
      <c r="T62" s="246"/>
      <c r="U62" s="236"/>
      <c r="V62" s="236"/>
      <c r="W62" s="236"/>
      <c r="X62" s="236"/>
      <c r="Y62" s="236"/>
      <c r="Z62" s="237"/>
      <c r="AB62" s="16" t="s">
        <v>20</v>
      </c>
      <c r="AC62" s="17"/>
      <c r="AD62" s="17"/>
    </row>
    <row r="63" spans="1:32" s="10" customFormat="1" ht="16">
      <c r="A63" s="43"/>
      <c r="B63" s="70"/>
      <c r="C63" s="45"/>
      <c r="D63" s="71"/>
      <c r="E63" s="45"/>
      <c r="F63" s="71"/>
      <c r="G63" s="45"/>
      <c r="H63" s="71"/>
      <c r="I63" s="45"/>
      <c r="J63" s="71"/>
      <c r="K63" s="45"/>
      <c r="L63" s="47"/>
      <c r="M63" s="72"/>
      <c r="N63" s="72"/>
      <c r="O63" s="72"/>
      <c r="P63" s="72"/>
      <c r="Q63" s="72"/>
      <c r="R63" s="71"/>
      <c r="S63" s="43"/>
      <c r="T63" s="48"/>
      <c r="U63" s="70"/>
      <c r="V63" s="70"/>
      <c r="W63" s="70"/>
      <c r="X63" s="70"/>
      <c r="Y63" s="70"/>
      <c r="Z63" s="73"/>
      <c r="AB63" s="16"/>
      <c r="AC63" s="17"/>
      <c r="AD63" s="17"/>
    </row>
    <row r="64" spans="1:32"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c r="AB64" s="17"/>
      <c r="AC64" s="20" t="s">
        <v>6</v>
      </c>
      <c r="AD64" s="17"/>
    </row>
    <row r="65" spans="1:31"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c r="AB65" s="17"/>
      <c r="AC65" s="20" t="s">
        <v>7</v>
      </c>
      <c r="AD65" s="17"/>
      <c r="AE65" s="15"/>
    </row>
    <row r="66" spans="1:31" s="10" customFormat="1" ht="19.5">
      <c r="A66" s="162" t="e" vm="2">
        <f ca="1">S62+1</f>
        <v>#VALUE!</v>
      </c>
      <c r="B66" s="12"/>
      <c r="C66" s="92" t="e" vm="2">
        <f ca="1">A66+1</f>
        <v>#VALUE!</v>
      </c>
      <c r="D66" s="13"/>
      <c r="E66" s="36" t="e" vm="2">
        <f ca="1">C66+1</f>
        <v>#VALUE!</v>
      </c>
      <c r="F66" s="13"/>
      <c r="G66" s="36" t="e" vm="2">
        <f ca="1">E66+1</f>
        <v>#VALUE!</v>
      </c>
      <c r="H66" s="100"/>
      <c r="I66" s="36" t="e" vm="2">
        <f ca="1">G66+1</f>
        <v>#VALUE!</v>
      </c>
      <c r="J66" s="13"/>
      <c r="K66" s="239" t="e" vm="2">
        <f ca="1">I66+1</f>
        <v>#VALUE!</v>
      </c>
      <c r="L66" s="240"/>
      <c r="M66" s="241"/>
      <c r="N66" s="241"/>
      <c r="O66" s="241"/>
      <c r="P66" s="241"/>
      <c r="Q66" s="241"/>
      <c r="R66" s="242"/>
      <c r="S66" s="245" t="e" vm="2">
        <f ca="1">K66+1</f>
        <v>#VALUE!</v>
      </c>
      <c r="T66" s="246"/>
      <c r="U66" s="236"/>
      <c r="V66" s="236"/>
      <c r="W66" s="236"/>
      <c r="X66" s="236"/>
      <c r="Y66" s="236"/>
      <c r="Z66" s="237"/>
      <c r="AB66" s="16" t="s">
        <v>17</v>
      </c>
      <c r="AC66" s="17"/>
    </row>
    <row r="67" spans="1:31" s="10" customFormat="1" ht="16">
      <c r="A67" s="43"/>
      <c r="B67" s="70"/>
      <c r="C67" s="107" t="s">
        <v>34</v>
      </c>
      <c r="D67" s="71"/>
      <c r="E67" s="45"/>
      <c r="F67" s="71"/>
      <c r="G67" s="45"/>
      <c r="H67" s="71"/>
      <c r="I67" s="45"/>
      <c r="J67" s="101"/>
      <c r="K67" s="45"/>
      <c r="L67" s="107" t="s">
        <v>38</v>
      </c>
      <c r="M67" s="109"/>
      <c r="N67" s="72"/>
      <c r="O67" s="72"/>
      <c r="P67" s="72"/>
      <c r="Q67" s="72"/>
      <c r="R67" s="71"/>
      <c r="S67" s="43"/>
      <c r="T67" s="48"/>
      <c r="U67" s="70"/>
      <c r="V67" s="70"/>
      <c r="W67" s="70"/>
      <c r="X67" s="70"/>
      <c r="Y67" s="70"/>
      <c r="Z67" s="73"/>
      <c r="AB67" s="16"/>
      <c r="AC67" s="17"/>
    </row>
    <row r="68" spans="1:31" s="10" customFormat="1" ht="16">
      <c r="A68" s="49"/>
      <c r="B68" s="54"/>
      <c r="C68" s="109" t="s">
        <v>36</v>
      </c>
      <c r="D68" s="52"/>
      <c r="E68" s="51"/>
      <c r="F68" s="52"/>
      <c r="G68" s="51"/>
      <c r="H68" s="52"/>
      <c r="I68" s="51"/>
      <c r="J68" s="52"/>
      <c r="K68" s="51"/>
      <c r="L68" s="109" t="s">
        <v>39</v>
      </c>
      <c r="M68" s="108"/>
      <c r="N68" s="53"/>
      <c r="O68" s="53"/>
      <c r="P68" s="53"/>
      <c r="Q68" s="53"/>
      <c r="R68" s="52"/>
      <c r="S68" s="49"/>
      <c r="T68" s="50"/>
      <c r="U68" s="50"/>
      <c r="V68" s="50"/>
      <c r="W68" s="50"/>
      <c r="X68" s="50"/>
      <c r="Y68" s="50"/>
      <c r="Z68" s="54"/>
      <c r="AB68" s="17"/>
      <c r="AC68" s="20" t="s">
        <v>19</v>
      </c>
    </row>
    <row r="69" spans="1:31"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c r="AC69" s="20" t="s">
        <v>18</v>
      </c>
    </row>
    <row r="70" spans="1:31" ht="19.5">
      <c r="A70" s="163" t="e" vm="2">
        <f ca="1">S66+1</f>
        <v>#VALUE!</v>
      </c>
      <c r="B70" s="12"/>
      <c r="C70" s="36" t="e" vm="2">
        <f ca="1">A70+1</f>
        <v>#VALUE!</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31" ht="16">
      <c r="A71" s="43"/>
      <c r="B71" s="44"/>
      <c r="C71" s="107" t="s">
        <v>34</v>
      </c>
      <c r="D71" s="46"/>
      <c r="E71" s="55"/>
      <c r="F71" s="56"/>
      <c r="G71" s="56"/>
      <c r="H71" s="56"/>
      <c r="I71" s="56"/>
      <c r="J71" s="56"/>
      <c r="K71" s="56"/>
      <c r="L71" s="56"/>
      <c r="M71" s="56"/>
      <c r="N71" s="56"/>
      <c r="O71" s="56"/>
      <c r="P71" s="56"/>
      <c r="Q71" s="56"/>
      <c r="R71" s="56"/>
      <c r="S71" s="56"/>
      <c r="T71" s="56"/>
      <c r="U71" s="56"/>
      <c r="V71" s="56"/>
      <c r="W71" s="56"/>
      <c r="X71" s="56"/>
      <c r="Y71" s="56"/>
      <c r="Z71" s="57"/>
    </row>
    <row r="72" spans="1:31" ht="16">
      <c r="A72" s="49"/>
      <c r="B72" s="50"/>
      <c r="C72" s="109" t="s">
        <v>36</v>
      </c>
      <c r="D72" s="52"/>
      <c r="E72" s="58"/>
      <c r="F72" s="59"/>
      <c r="G72" s="59"/>
      <c r="H72" s="59"/>
      <c r="I72" s="59"/>
      <c r="J72" s="59"/>
      <c r="K72" s="60"/>
      <c r="L72" s="60"/>
      <c r="M72" s="60"/>
      <c r="N72" s="60"/>
      <c r="O72" s="60"/>
      <c r="P72" s="60"/>
      <c r="Q72" s="60"/>
      <c r="R72" s="60"/>
      <c r="S72" s="60"/>
      <c r="T72" s="60"/>
      <c r="U72" s="60"/>
      <c r="V72" s="60"/>
      <c r="W72" s="60"/>
      <c r="X72" s="60"/>
      <c r="Y72" s="60"/>
      <c r="Z72" s="61"/>
    </row>
    <row r="73" spans="1:31" s="10" customFormat="1" ht="16">
      <c r="A73" s="62"/>
      <c r="B73" s="63"/>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2">
    <mergeCell ref="D2:O3"/>
    <mergeCell ref="M62:R62"/>
    <mergeCell ref="S50:T50"/>
    <mergeCell ref="U58:Z58"/>
    <mergeCell ref="M58:R58"/>
    <mergeCell ref="A41:H47"/>
    <mergeCell ref="A49:B49"/>
    <mergeCell ref="C49:D49"/>
    <mergeCell ref="E49:F49"/>
    <mergeCell ref="G49:H49"/>
    <mergeCell ref="K49:R49"/>
    <mergeCell ref="K41:Q41"/>
    <mergeCell ref="S41:Y41"/>
    <mergeCell ref="S49:Z49"/>
    <mergeCell ref="I49:J49"/>
    <mergeCell ref="S54:T54"/>
    <mergeCell ref="U54:Z54"/>
    <mergeCell ref="C4:R8"/>
    <mergeCell ref="K66:L66"/>
    <mergeCell ref="M66:R66"/>
    <mergeCell ref="U50:Z50"/>
    <mergeCell ref="K50:L50"/>
    <mergeCell ref="M50:R50"/>
    <mergeCell ref="S66:T66"/>
    <mergeCell ref="U66:Z66"/>
    <mergeCell ref="K62:L62"/>
    <mergeCell ref="K54:L54"/>
    <mergeCell ref="M54:R54"/>
    <mergeCell ref="K58:L58"/>
    <mergeCell ref="S62:T62"/>
    <mergeCell ref="U62:Z62"/>
    <mergeCell ref="S58:T58"/>
  </mergeCells>
  <phoneticPr fontId="21"/>
  <conditionalFormatting sqref="A50:A51 C50:C51 E50:E51 G50:G51 K50:K51 S50:S51 C54:C55 E54:E55 G54:G55 I54:I55 K54:K55 S54:S55 A55 C58:C59 E58:E59 G58:G59 I58:I59 K58:K59 S58:S59 A59 C62:C63 E62:E63 G62:G63 I62:I63 K62:K63 S62:S63 A63 C66 E66:E67 G66:G67 I66:I67 K66:K67 S66:S67 A67 C70 A71">
    <cfRule type="expression" dxfId="91" priority="3">
      <formula>MONTH(A50)&lt;&gt;MONTH($A$41)</formula>
    </cfRule>
    <cfRule type="expression" dxfId="90" priority="4">
      <formula>OR(WEEKDAY(A50,1)=1,WEEKDAY(A50,1)=7)</formula>
    </cfRule>
  </conditionalFormatting>
  <conditionalFormatting sqref="I50:I51">
    <cfRule type="expression" dxfId="89" priority="1">
      <formula>MONTH(I50)&lt;&gt;MONTH($A$41)</formula>
    </cfRule>
    <cfRule type="expression" dxfId="88" priority="2">
      <formula>OR(WEEKDAY(I50,1)=1,WEEKDAY(I50,1)=7)</formula>
    </cfRule>
  </conditionalFormatting>
  <hyperlinks>
    <hyperlink ref="AB50" r:id="rId1" xr:uid="{00000000-0004-0000-0000-000000000000}"/>
    <hyperlink ref="AB49" r:id="rId2" display="Calendar Templates by Vertex42.com" xr:uid="{00000000-0004-0000-0000-000001000000}"/>
    <hyperlink ref="AB50:AE50" r:id="rId3" display="https://www.vertex42.com/calendars/" xr:uid="{00000000-0004-0000-0000-000002000000}"/>
    <hyperlink ref="AB49:AE49" r:id="rId4" display="CALENDAR TEMPLATES by Vertex42.com" xr:uid="{00000000-0004-0000-0000-000003000000}"/>
    <hyperlink ref="K73:Z73" r:id="rId5" display="https://www.vertex42.com/calendars/" xr:uid="{00000000-0004-0000-0000-000004000000}"/>
    <hyperlink ref="K72:Z72" r:id="rId6" display="Calendar Templates by Vertex42" xr:uid="{00000000-0004-0000-0000-000005000000}"/>
  </hyperlinks>
  <printOptions horizontalCentered="1" verticalCentered="1"/>
  <pageMargins left="0.11811023622047245" right="0.11811023622047245" top="0.23622047244094491" bottom="0.23622047244094491" header="0.23622047244094491" footer="0.23622047244094491"/>
  <pageSetup paperSize="9" scale="60"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FBFFE-14BD-40EC-83D0-5866053EFFFD}">
  <sheetPr>
    <pageSetUpPr fitToPage="1"/>
  </sheetPr>
  <dimension ref="A1:AE73"/>
  <sheetViews>
    <sheetView showGridLines="0" view="pageBreakPreview" topLeftCell="A15" zoomScale="52" zoomScaleNormal="100" zoomScaleSheetLayoutView="52" zoomScalePageLayoutView="40" workbookViewId="0">
      <selection activeCell="A41" sqref="A41:H4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v>45658</v>
      </c>
      <c r="B41" s="252"/>
      <c r="C41" s="253"/>
      <c r="D41" s="253"/>
      <c r="E41" s="253"/>
      <c r="F41" s="253"/>
      <c r="G41" s="253"/>
      <c r="H41" s="253"/>
      <c r="I41" s="39"/>
      <c r="J41" s="39"/>
      <c r="K41" s="256">
        <f>DATE(YEAR(A41+2),MONTH(A41)-1,1)</f>
        <v>45627</v>
      </c>
      <c r="L41" s="256"/>
      <c r="M41" s="256"/>
      <c r="N41" s="256"/>
      <c r="O41" s="256"/>
      <c r="P41" s="256"/>
      <c r="Q41" s="256"/>
      <c r="R41" s="42"/>
      <c r="S41" s="256">
        <f>DATE(YEAR(A41),MONTH(A41)+1,1)</f>
        <v>45689</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f t="shared" ref="K43:Q48" si="0">IF(MONTH($K$41)&lt;&gt;MONTH($K$41-(WEEKDAY($K$41,1)-(開始_日-1))-IF((WEEKDAY($K$41,1)-(開始_日-1))&lt;=0,7,0)+(ROW(K43)-ROW($K$43))*7+(COLUMN(K43)-COLUMN($K$43)+1)),"",$K$41-(WEEKDAY($K$41,1)-(開始_日-1))-IF((WEEKDAY($K$41,1)-(開始_日-1))&lt;=0,7,0)+(ROW(K43)-ROW($K$43))*7+(COLUMN(K43)-COLUMN($K$43)+1))</f>
        <v>45627</v>
      </c>
      <c r="L43" s="37">
        <f t="shared" si="0"/>
        <v>45628</v>
      </c>
      <c r="M43" s="37">
        <f t="shared" si="0"/>
        <v>45629</v>
      </c>
      <c r="N43" s="37">
        <f t="shared" si="0"/>
        <v>45630</v>
      </c>
      <c r="O43" s="37" t="e" cm="1" vm="3">
        <f t="array" aca="1" ref="O43" ca="1">'２月'!K41:Q48=IF(MONTH($K$41)&lt;&gt;MONTH($K$41-(WEEKDAY($K$41,1)-(開始_日-1))-IF((WEEKDAY($K$41,1)-(開始_日-1))&lt;=0,7,0)+(ROW(O43)-ROW($K$43))*7+(COLUMN(O43)-COLUMN($K$43)+1)),"",$K$41-(WEEKDAY($K$41,1)-(開始_日-1))-IF((WEEKDAY($K$41,1)-(開始_日-1))&lt;=0,7,0)+(ROW(O43)-ROW($K$43))*7+(COLUMN(O43)-COLUMN($K$43)+1))</f>
        <v>#VALUE!</v>
      </c>
      <c r="P43" s="37">
        <f t="shared" si="0"/>
        <v>45632</v>
      </c>
      <c r="Q43" s="37">
        <f t="shared" si="0"/>
        <v>45633</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t="str">
        <f t="shared" si="1"/>
        <v/>
      </c>
      <c r="V43" s="37" t="str">
        <f t="shared" si="1"/>
        <v/>
      </c>
      <c r="W43" s="37" t="str">
        <f t="shared" si="1"/>
        <v/>
      </c>
      <c r="X43" s="37" t="str">
        <f t="shared" si="1"/>
        <v/>
      </c>
      <c r="Y43" s="37">
        <f t="shared" si="1"/>
        <v>45689</v>
      </c>
    </row>
    <row r="44" spans="1:26" s="4" customFormat="1" ht="9" customHeight="1">
      <c r="A44" s="253"/>
      <c r="B44" s="253"/>
      <c r="C44" s="253"/>
      <c r="D44" s="253"/>
      <c r="E44" s="253"/>
      <c r="F44" s="253"/>
      <c r="G44" s="253"/>
      <c r="H44" s="253"/>
      <c r="I44" s="1"/>
      <c r="J44" s="1"/>
      <c r="K44" s="37">
        <f t="shared" si="0"/>
        <v>45634</v>
      </c>
      <c r="L44" s="37">
        <f t="shared" si="0"/>
        <v>45635</v>
      </c>
      <c r="M44" s="37">
        <f t="shared" si="0"/>
        <v>45636</v>
      </c>
      <c r="N44" s="37">
        <f t="shared" si="0"/>
        <v>45637</v>
      </c>
      <c r="O44" s="37">
        <f t="shared" si="0"/>
        <v>45638</v>
      </c>
      <c r="P44" s="37">
        <f t="shared" si="0"/>
        <v>45639</v>
      </c>
      <c r="Q44" s="37">
        <f t="shared" si="0"/>
        <v>45640</v>
      </c>
      <c r="R44" s="2"/>
      <c r="S44" s="37">
        <f t="shared" si="1"/>
        <v>45690</v>
      </c>
      <c r="T44" s="37">
        <f t="shared" si="1"/>
        <v>45691</v>
      </c>
      <c r="U44" s="37">
        <f t="shared" si="1"/>
        <v>45692</v>
      </c>
      <c r="V44" s="37">
        <f t="shared" si="1"/>
        <v>45693</v>
      </c>
      <c r="W44" s="37">
        <f t="shared" si="1"/>
        <v>45694</v>
      </c>
      <c r="X44" s="37">
        <f t="shared" si="1"/>
        <v>45695</v>
      </c>
      <c r="Y44" s="37">
        <f t="shared" si="1"/>
        <v>45696</v>
      </c>
    </row>
    <row r="45" spans="1:26" s="4" customFormat="1" ht="9" customHeight="1">
      <c r="A45" s="253"/>
      <c r="B45" s="253"/>
      <c r="C45" s="253"/>
      <c r="D45" s="253"/>
      <c r="E45" s="253"/>
      <c r="F45" s="253"/>
      <c r="G45" s="253"/>
      <c r="H45" s="252"/>
      <c r="I45" s="39"/>
      <c r="J45" s="39"/>
      <c r="K45" s="37">
        <f t="shared" si="0"/>
        <v>45641</v>
      </c>
      <c r="L45" s="37">
        <f t="shared" si="0"/>
        <v>45642</v>
      </c>
      <c r="M45" s="37">
        <f t="shared" si="0"/>
        <v>45643</v>
      </c>
      <c r="N45" s="37">
        <f t="shared" si="0"/>
        <v>45644</v>
      </c>
      <c r="O45" s="37">
        <f t="shared" si="0"/>
        <v>45645</v>
      </c>
      <c r="P45" s="37">
        <f t="shared" si="0"/>
        <v>45646</v>
      </c>
      <c r="Q45" s="37">
        <f t="shared" si="0"/>
        <v>45647</v>
      </c>
      <c r="R45" s="2"/>
      <c r="S45" s="37">
        <f t="shared" si="1"/>
        <v>45697</v>
      </c>
      <c r="T45" s="37">
        <f t="shared" si="1"/>
        <v>45698</v>
      </c>
      <c r="U45" s="37">
        <f t="shared" si="1"/>
        <v>45699</v>
      </c>
      <c r="V45" s="37">
        <f t="shared" si="1"/>
        <v>45700</v>
      </c>
      <c r="W45" s="37">
        <f t="shared" si="1"/>
        <v>45701</v>
      </c>
      <c r="X45" s="37">
        <f t="shared" si="1"/>
        <v>45702</v>
      </c>
      <c r="Y45" s="37">
        <f t="shared" si="1"/>
        <v>45703</v>
      </c>
    </row>
    <row r="46" spans="1:26" s="4" customFormat="1" ht="9" customHeight="1">
      <c r="A46" s="253"/>
      <c r="B46" s="253"/>
      <c r="C46" s="253"/>
      <c r="D46" s="253"/>
      <c r="E46" s="253"/>
      <c r="F46" s="253"/>
      <c r="G46" s="253"/>
      <c r="H46" s="253"/>
      <c r="I46" s="39"/>
      <c r="J46" s="39"/>
      <c r="K46" s="37">
        <f t="shared" si="0"/>
        <v>45648</v>
      </c>
      <c r="L46" s="37">
        <f t="shared" si="0"/>
        <v>45649</v>
      </c>
      <c r="M46" s="37">
        <f t="shared" si="0"/>
        <v>45650</v>
      </c>
      <c r="N46" s="37">
        <f t="shared" si="0"/>
        <v>45651</v>
      </c>
      <c r="O46" s="37">
        <f t="shared" si="0"/>
        <v>45652</v>
      </c>
      <c r="P46" s="37">
        <f t="shared" si="0"/>
        <v>45653</v>
      </c>
      <c r="Q46" s="37">
        <f t="shared" si="0"/>
        <v>45654</v>
      </c>
      <c r="R46" s="2"/>
      <c r="S46" s="37">
        <f t="shared" si="1"/>
        <v>45704</v>
      </c>
      <c r="T46" s="37">
        <f t="shared" si="1"/>
        <v>45705</v>
      </c>
      <c r="U46" s="37">
        <f t="shared" si="1"/>
        <v>45706</v>
      </c>
      <c r="V46" s="37">
        <f t="shared" si="1"/>
        <v>45707</v>
      </c>
      <c r="W46" s="37">
        <f t="shared" si="1"/>
        <v>45708</v>
      </c>
      <c r="X46" s="37">
        <f t="shared" si="1"/>
        <v>45709</v>
      </c>
      <c r="Y46" s="37">
        <f t="shared" si="1"/>
        <v>45710</v>
      </c>
    </row>
    <row r="47" spans="1:26" s="4" customFormat="1" ht="9" customHeight="1">
      <c r="A47" s="253"/>
      <c r="B47" s="253"/>
      <c r="C47" s="253"/>
      <c r="D47" s="253"/>
      <c r="E47" s="253"/>
      <c r="F47" s="253"/>
      <c r="G47" s="253"/>
      <c r="H47" s="253"/>
      <c r="I47" s="39"/>
      <c r="J47" s="39"/>
      <c r="K47" s="37">
        <f t="shared" si="0"/>
        <v>45655</v>
      </c>
      <c r="L47" s="37">
        <f t="shared" si="0"/>
        <v>45656</v>
      </c>
      <c r="M47" s="37">
        <f t="shared" si="0"/>
        <v>45657</v>
      </c>
      <c r="N47" s="37" t="str">
        <f t="shared" si="0"/>
        <v/>
      </c>
      <c r="O47" s="37" t="str">
        <f t="shared" si="0"/>
        <v/>
      </c>
      <c r="P47" s="37" t="str">
        <f t="shared" si="0"/>
        <v/>
      </c>
      <c r="Q47" s="37" t="str">
        <f t="shared" si="0"/>
        <v/>
      </c>
      <c r="R47" s="2"/>
      <c r="S47" s="37">
        <f t="shared" si="1"/>
        <v>45711</v>
      </c>
      <c r="T47" s="37">
        <f t="shared" si="1"/>
        <v>45712</v>
      </c>
      <c r="U47" s="37">
        <f t="shared" si="1"/>
        <v>45713</v>
      </c>
      <c r="V47" s="37">
        <f t="shared" si="1"/>
        <v>45714</v>
      </c>
      <c r="W47" s="37">
        <f t="shared" si="1"/>
        <v>45715</v>
      </c>
      <c r="X47" s="37">
        <f t="shared" si="1"/>
        <v>45716</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1" s="10" customFormat="1" ht="19.5" customHeight="1">
      <c r="A49" s="254">
        <f>A50+1</f>
        <v>1</v>
      </c>
      <c r="B49" s="255"/>
      <c r="C49" s="254">
        <f>C50+1</f>
        <v>2</v>
      </c>
      <c r="D49" s="255"/>
      <c r="E49" s="254">
        <f>E50+1</f>
        <v>3</v>
      </c>
      <c r="F49" s="255"/>
      <c r="G49" s="255">
        <f>G50+1</f>
        <v>4</v>
      </c>
      <c r="H49" s="255"/>
      <c r="I49" s="255">
        <f>I50+1</f>
        <v>5</v>
      </c>
      <c r="J49" s="255"/>
      <c r="K49" s="255">
        <f>K50+1</f>
        <v>6</v>
      </c>
      <c r="L49" s="255"/>
      <c r="M49" s="255"/>
      <c r="N49" s="255"/>
      <c r="O49" s="255"/>
      <c r="P49" s="255"/>
      <c r="Q49" s="255"/>
      <c r="R49" s="255"/>
      <c r="S49" s="255">
        <f>S50+1</f>
        <v>7</v>
      </c>
      <c r="T49" s="255"/>
      <c r="U49" s="255"/>
      <c r="V49" s="255"/>
      <c r="W49" s="255"/>
      <c r="X49" s="255"/>
      <c r="Y49" s="255"/>
      <c r="Z49" s="257"/>
    </row>
    <row r="50" spans="1:31" s="10" customFormat="1" ht="19.5">
      <c r="A50" s="91"/>
      <c r="B50" s="12"/>
      <c r="C50" s="92">
        <v>1</v>
      </c>
      <c r="D50" s="13"/>
      <c r="E50" s="36">
        <f>C50+1</f>
        <v>2</v>
      </c>
      <c r="F50" s="13"/>
      <c r="G50" s="36">
        <f>E50+1</f>
        <v>3</v>
      </c>
      <c r="H50" s="13"/>
      <c r="I50" s="36">
        <f>G50+1</f>
        <v>4</v>
      </c>
      <c r="J50" s="13"/>
      <c r="K50" s="243">
        <f>I50+1</f>
        <v>5</v>
      </c>
      <c r="L50" s="244"/>
      <c r="M50" s="241"/>
      <c r="N50" s="241"/>
      <c r="O50" s="241"/>
      <c r="P50" s="241"/>
      <c r="Q50" s="241"/>
      <c r="R50" s="242"/>
      <c r="S50" s="245">
        <f>K50+1</f>
        <v>6</v>
      </c>
      <c r="T50" s="246"/>
      <c r="U50" s="236"/>
      <c r="V50" s="236"/>
      <c r="W50" s="236"/>
      <c r="X50" s="236"/>
      <c r="Y50" s="236"/>
      <c r="Z50" s="237"/>
    </row>
    <row r="51" spans="1:31" s="10" customFormat="1" ht="16">
      <c r="A51" s="43"/>
      <c r="B51" s="70"/>
      <c r="C51" s="45"/>
      <c r="D51" s="101" t="s">
        <v>34</v>
      </c>
      <c r="E51" s="45"/>
      <c r="F51" s="101" t="s">
        <v>34</v>
      </c>
      <c r="G51" s="45"/>
      <c r="H51" s="101" t="s">
        <v>34</v>
      </c>
      <c r="I51" s="45"/>
      <c r="J51" s="71" t="s">
        <v>43</v>
      </c>
      <c r="K51" s="45"/>
      <c r="L51" s="47"/>
      <c r="R51" s="71"/>
      <c r="S51" s="43"/>
      <c r="T51" s="48"/>
      <c r="U51" s="70"/>
      <c r="V51" s="70"/>
      <c r="W51" s="70"/>
      <c r="X51" s="70"/>
      <c r="Y51" s="70"/>
      <c r="Z51" s="73"/>
    </row>
    <row r="52" spans="1:31" s="10" customFormat="1" ht="16">
      <c r="A52" s="49"/>
      <c r="B52" s="54"/>
      <c r="C52" s="51"/>
      <c r="D52" s="145" t="s">
        <v>36</v>
      </c>
      <c r="E52" s="51"/>
      <c r="F52" s="145" t="s">
        <v>36</v>
      </c>
      <c r="G52" s="51"/>
      <c r="H52" s="145" t="s">
        <v>36</v>
      </c>
      <c r="I52" s="51"/>
      <c r="J52" s="52"/>
      <c r="K52" s="51"/>
      <c r="L52" s="53"/>
      <c r="M52" s="53"/>
      <c r="N52" s="53"/>
      <c r="O52" s="53"/>
      <c r="P52" s="53"/>
      <c r="Q52" s="53"/>
      <c r="R52" s="52"/>
      <c r="S52" s="49"/>
      <c r="T52" s="50"/>
      <c r="U52" s="50"/>
      <c r="V52" s="50"/>
      <c r="W52" s="50"/>
      <c r="X52" s="50"/>
      <c r="Y52" s="50"/>
      <c r="Z52" s="54"/>
    </row>
    <row r="53" spans="1:31"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1" s="10" customFormat="1" ht="19.5">
      <c r="A54" s="91">
        <f>S50+1</f>
        <v>7</v>
      </c>
      <c r="B54" s="12"/>
      <c r="C54" s="92">
        <f>A54+1</f>
        <v>8</v>
      </c>
      <c r="D54" s="100" t="s">
        <v>29</v>
      </c>
      <c r="E54" s="36">
        <f>C54+1</f>
        <v>9</v>
      </c>
      <c r="F54" s="13"/>
      <c r="G54" s="36">
        <f>E54+1</f>
        <v>10</v>
      </c>
      <c r="H54" s="157" t="s">
        <v>22</v>
      </c>
      <c r="I54" s="36">
        <f>G54+1</f>
        <v>11</v>
      </c>
      <c r="J54" s="13"/>
      <c r="K54" s="243">
        <f>I54+1</f>
        <v>12</v>
      </c>
      <c r="L54" s="244"/>
      <c r="M54" s="241"/>
      <c r="N54" s="241"/>
      <c r="O54" s="241"/>
      <c r="P54" s="241"/>
      <c r="Q54" s="241"/>
      <c r="R54" s="242"/>
      <c r="S54" s="245">
        <f>K54+1</f>
        <v>13</v>
      </c>
      <c r="T54" s="246"/>
      <c r="U54" s="236"/>
      <c r="V54" s="236"/>
      <c r="W54" s="236"/>
      <c r="X54" s="236"/>
      <c r="Y54" s="236"/>
      <c r="Z54" s="237"/>
    </row>
    <row r="55" spans="1:31" s="10" customFormat="1" ht="16">
      <c r="A55" s="43"/>
      <c r="B55" s="54"/>
      <c r="C55" s="45"/>
      <c r="D55" s="101" t="s">
        <v>34</v>
      </c>
      <c r="E55" s="72"/>
      <c r="F55"/>
      <c r="G55" s="72"/>
      <c r="H55" s="71"/>
      <c r="I55" s="45"/>
      <c r="J55" s="71"/>
      <c r="K55" s="45"/>
      <c r="L55" s="47"/>
      <c r="M55" s="72"/>
      <c r="N55" s="72"/>
      <c r="O55" s="72"/>
      <c r="P55" s="72"/>
      <c r="Q55" s="72"/>
      <c r="R55" s="71"/>
      <c r="S55" s="43"/>
      <c r="T55" s="48"/>
      <c r="U55" s="70"/>
      <c r="V55" s="70"/>
      <c r="W55" s="70"/>
      <c r="X55" s="70"/>
      <c r="Y55" s="70"/>
      <c r="Z55" s="73"/>
    </row>
    <row r="56" spans="1:31" s="10" customFormat="1" ht="16">
      <c r="A56" s="49"/>
      <c r="B56" s="54"/>
      <c r="C56" s="51"/>
      <c r="D56" s="145" t="s">
        <v>36</v>
      </c>
      <c r="E56" s="51"/>
      <c r="F56" s="52"/>
      <c r="G56" s="51"/>
      <c r="H56" s="52"/>
      <c r="I56" s="51"/>
      <c r="J56" s="52"/>
      <c r="K56" s="51"/>
      <c r="L56" s="53"/>
      <c r="M56" s="53"/>
      <c r="N56" s="53"/>
      <c r="O56" s="53"/>
      <c r="P56" s="53"/>
      <c r="Q56" s="53"/>
      <c r="R56" s="52"/>
      <c r="S56" s="49"/>
      <c r="T56" s="50"/>
      <c r="U56" s="50"/>
      <c r="V56" s="50"/>
      <c r="W56" s="50"/>
      <c r="X56" s="50"/>
      <c r="Y56" s="50"/>
      <c r="Z56" s="54"/>
    </row>
    <row r="57" spans="1:31"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1" s="10" customFormat="1" ht="19.5">
      <c r="A58" s="91">
        <f>S54+1</f>
        <v>14</v>
      </c>
      <c r="B58" s="12"/>
      <c r="C58" s="36">
        <f>A58+1</f>
        <v>15</v>
      </c>
      <c r="D58" s="100"/>
      <c r="E58" s="36">
        <f>C58+1</f>
        <v>16</v>
      </c>
      <c r="F58" s="13"/>
      <c r="G58" s="36">
        <f>E58+1</f>
        <v>17</v>
      </c>
      <c r="H58" s="100"/>
      <c r="I58" s="36">
        <f>G58+1</f>
        <v>18</v>
      </c>
      <c r="J58" s="13"/>
      <c r="K58" s="243">
        <f>I58+1</f>
        <v>19</v>
      </c>
      <c r="L58" s="244"/>
      <c r="M58" s="262"/>
      <c r="N58" s="262"/>
      <c r="O58" s="262"/>
      <c r="P58" s="262"/>
      <c r="Q58" s="262"/>
      <c r="R58" s="263"/>
      <c r="S58" s="245">
        <f>K58+1</f>
        <v>20</v>
      </c>
      <c r="T58" s="246"/>
      <c r="U58" s="308" t="s">
        <v>25</v>
      </c>
      <c r="V58" s="308"/>
      <c r="W58" s="308"/>
      <c r="X58" s="308"/>
      <c r="Y58" s="308"/>
      <c r="Z58" s="309"/>
      <c r="AE58" s="156">
        <f>DATE(YEAR(A41),MONTH(A41)+1,1)</f>
        <v>45689</v>
      </c>
    </row>
    <row r="59" spans="1:31"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31"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row>
    <row r="61" spans="1:31"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1" s="10" customFormat="1" ht="19.5">
      <c r="A62" s="91">
        <f>S58+1</f>
        <v>21</v>
      </c>
      <c r="B62" s="12"/>
      <c r="C62" s="36">
        <f>A62+1</f>
        <v>22</v>
      </c>
      <c r="D62" s="13"/>
      <c r="E62" s="36">
        <f>C62+1</f>
        <v>23</v>
      </c>
      <c r="F62" s="13"/>
      <c r="G62" s="36">
        <f>E62+1</f>
        <v>24</v>
      </c>
      <c r="H62" s="157" t="s">
        <v>22</v>
      </c>
      <c r="I62" s="36">
        <f>G62+1</f>
        <v>25</v>
      </c>
      <c r="J62" s="13"/>
      <c r="K62" s="243">
        <f>I62+1</f>
        <v>26</v>
      </c>
      <c r="L62" s="244"/>
      <c r="M62" s="241"/>
      <c r="N62" s="241"/>
      <c r="O62" s="241"/>
      <c r="P62" s="241"/>
      <c r="Q62" s="241"/>
      <c r="R62" s="242"/>
      <c r="S62" s="245">
        <f>K62+1</f>
        <v>27</v>
      </c>
      <c r="T62" s="246"/>
      <c r="U62" s="236"/>
      <c r="V62" s="236"/>
      <c r="W62" s="236"/>
      <c r="X62" s="236"/>
      <c r="Y62" s="236"/>
      <c r="Z62" s="237"/>
    </row>
    <row r="63" spans="1:31" s="10" customFormat="1" ht="16">
      <c r="A63" s="43"/>
      <c r="B63" s="70"/>
      <c r="C63" s="45"/>
      <c r="D63" s="71"/>
      <c r="E63" s="45"/>
      <c r="F63" s="71"/>
      <c r="G63" s="45"/>
      <c r="H63" s="71"/>
      <c r="I63" s="45"/>
      <c r="J63" s="71"/>
      <c r="K63" s="45"/>
      <c r="L63" s="47"/>
      <c r="M63" s="72"/>
      <c r="N63" s="72"/>
      <c r="O63" s="72"/>
      <c r="P63" s="72"/>
      <c r="Q63" s="72"/>
      <c r="R63" s="71"/>
      <c r="S63" s="43"/>
      <c r="T63" s="48"/>
      <c r="U63" s="70"/>
      <c r="V63" s="70"/>
      <c r="W63" s="70"/>
      <c r="X63" s="70"/>
      <c r="Y63" s="70"/>
      <c r="Z63" s="73"/>
    </row>
    <row r="64" spans="1:31"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28</v>
      </c>
      <c r="B66" s="12"/>
      <c r="C66" s="36">
        <f>A66+1</f>
        <v>29</v>
      </c>
      <c r="D66" s="13"/>
      <c r="E66" s="36">
        <f>C66+1</f>
        <v>30</v>
      </c>
      <c r="F66" s="13"/>
      <c r="G66" s="36">
        <f>E66+1</f>
        <v>31</v>
      </c>
      <c r="H66" s="100"/>
      <c r="I66" s="36">
        <f>G66+1</f>
        <v>32</v>
      </c>
      <c r="J66" s="13"/>
      <c r="K66" s="243">
        <f>I66+1</f>
        <v>33</v>
      </c>
      <c r="L66" s="244"/>
      <c r="M66" s="241"/>
      <c r="N66" s="241"/>
      <c r="O66" s="241"/>
      <c r="P66" s="241"/>
      <c r="Q66" s="241"/>
      <c r="R66" s="242"/>
      <c r="S66" s="245">
        <f>K66+1</f>
        <v>34</v>
      </c>
      <c r="T66" s="246"/>
      <c r="U66" s="236"/>
      <c r="V66" s="236"/>
      <c r="W66" s="236"/>
      <c r="X66" s="236"/>
      <c r="Y66" s="236"/>
      <c r="Z66" s="237"/>
    </row>
    <row r="67" spans="1:26" s="10" customFormat="1" ht="16">
      <c r="A67" s="43"/>
      <c r="B67" s="70"/>
      <c r="C67" s="45"/>
      <c r="D67" s="71"/>
      <c r="E67" s="45"/>
      <c r="F67" s="71"/>
      <c r="G67" s="45"/>
      <c r="H67" s="71"/>
      <c r="I67" s="45"/>
      <c r="J67" s="71"/>
      <c r="K67" s="45"/>
      <c r="L67" s="47"/>
      <c r="M67" s="72"/>
      <c r="N67" s="72"/>
      <c r="O67" s="72"/>
      <c r="P67" s="72"/>
      <c r="Q67" s="72"/>
      <c r="R67" s="71"/>
      <c r="S67" s="43"/>
      <c r="T67" s="48"/>
      <c r="U67" s="70"/>
      <c r="V67" s="70"/>
      <c r="W67" s="70"/>
      <c r="X67" s="70"/>
      <c r="Y67" s="70"/>
      <c r="Z67" s="73"/>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35</v>
      </c>
      <c r="B70" s="12"/>
      <c r="C70" s="36">
        <f>A70+1</f>
        <v>36</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c r="A71" s="43"/>
      <c r="B71" s="44"/>
      <c r="C71" s="45"/>
      <c r="D71" s="46"/>
      <c r="E71" s="55"/>
      <c r="F71" s="56"/>
      <c r="G71" s="56"/>
      <c r="H71" s="56"/>
      <c r="I71" s="56"/>
      <c r="J71" s="56"/>
      <c r="K71" s="56"/>
      <c r="L71" s="56"/>
      <c r="M71" s="56"/>
      <c r="N71" s="56"/>
      <c r="O71" s="56"/>
      <c r="P71" s="56"/>
      <c r="Q71" s="56"/>
      <c r="R71" s="56"/>
      <c r="S71" s="56"/>
      <c r="T71" s="56"/>
      <c r="U71" s="56"/>
      <c r="V71" s="56"/>
      <c r="W71" s="56"/>
      <c r="X71" s="56"/>
      <c r="Y71" s="56"/>
      <c r="Z71" s="57"/>
    </row>
    <row r="72" spans="1:26" ht="16">
      <c r="A72" s="49"/>
      <c r="B72" s="54"/>
      <c r="C72" s="51"/>
      <c r="D72" s="52"/>
      <c r="E72" s="58"/>
      <c r="F72" s="59"/>
      <c r="G72" s="59"/>
      <c r="H72" s="59"/>
      <c r="I72" s="59"/>
      <c r="J72" s="59"/>
      <c r="K72" s="60"/>
      <c r="L72" s="60"/>
      <c r="M72" s="60"/>
      <c r="N72" s="60"/>
      <c r="O72" s="60"/>
      <c r="P72" s="60"/>
      <c r="Q72" s="60"/>
      <c r="R72" s="60"/>
      <c r="S72" s="60"/>
      <c r="T72" s="60"/>
      <c r="U72" s="60"/>
      <c r="V72" s="60"/>
      <c r="W72" s="60"/>
      <c r="X72" s="60"/>
      <c r="Y72" s="60"/>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2">
    <mergeCell ref="K62:L62"/>
    <mergeCell ref="M62:R62"/>
    <mergeCell ref="S62:T62"/>
    <mergeCell ref="U62:Z62"/>
    <mergeCell ref="K66:L66"/>
    <mergeCell ref="M66:R66"/>
    <mergeCell ref="S66:T66"/>
    <mergeCell ref="U66:Z66"/>
    <mergeCell ref="K54:L54"/>
    <mergeCell ref="M54:R54"/>
    <mergeCell ref="S54:T54"/>
    <mergeCell ref="U54:Z54"/>
    <mergeCell ref="K58:L58"/>
    <mergeCell ref="M58:R58"/>
    <mergeCell ref="S58:T58"/>
    <mergeCell ref="U58:Z58"/>
    <mergeCell ref="K49:R49"/>
    <mergeCell ref="S49:Z49"/>
    <mergeCell ref="K50:L50"/>
    <mergeCell ref="M50:R50"/>
    <mergeCell ref="S50:T50"/>
    <mergeCell ref="U50:Z50"/>
    <mergeCell ref="D2:O3"/>
    <mergeCell ref="C4:R8"/>
    <mergeCell ref="A41:H47"/>
    <mergeCell ref="K41:Q41"/>
    <mergeCell ref="S41:Y41"/>
    <mergeCell ref="A49:B49"/>
    <mergeCell ref="C49:D49"/>
    <mergeCell ref="E49:F49"/>
    <mergeCell ref="G49:H49"/>
    <mergeCell ref="I49:J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43" priority="3">
      <formula>MONTH(A50)&lt;&gt;MONTH($A$41)</formula>
    </cfRule>
    <cfRule type="expression" dxfId="42" priority="4">
      <formula>OR(WEEKDAY(A50,1)=1,WEEKDAY(A50,1)=7)</formula>
    </cfRule>
  </conditionalFormatting>
  <conditionalFormatting sqref="I50:I51">
    <cfRule type="expression" dxfId="41" priority="1">
      <formula>MONTH(I50)&lt;&gt;MONTH($A$41)</formula>
    </cfRule>
    <cfRule type="expression" dxfId="40" priority="2">
      <formula>OR(WEEKDAY(I50,1)=1,WEEKDAY(I50,1)=7)</formula>
    </cfRule>
  </conditionalFormatting>
  <hyperlinks>
    <hyperlink ref="K73:Z73" r:id="rId1" display="https://www.vertex42.com/calendars/" xr:uid="{5C47F554-040D-4ADA-B00D-D03A196C9227}"/>
    <hyperlink ref="K72:Z72" r:id="rId2" display="Calendar Templates by Vertex42" xr:uid="{4CE28322-ACEA-4855-9A35-5E35D23D829B}"/>
  </hyperlinks>
  <printOptions horizontalCentered="1"/>
  <pageMargins left="0.51181102362204722" right="0.51181102362204722" top="0.23622047244094491" bottom="0.23622047244094491" header="0.23622047244094491" footer="0.23622047244094491"/>
  <pageSetup paperSize="9" scale="60"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73"/>
  <sheetViews>
    <sheetView showGridLines="0" view="pageBreakPreview" topLeftCell="A10" zoomScale="56" zoomScaleNormal="85" zoomScaleSheetLayoutView="56" workbookViewId="0">
      <selection activeCell="A54" sqref="A54"/>
    </sheetView>
  </sheetViews>
  <sheetFormatPr defaultColWidth="9" defaultRowHeight="13.5" outlineLevelRow="3" outlineLevelCol="1"/>
  <cols>
    <col min="1" max="1" width="4.75" style="17" customWidth="1" outlineLevel="1"/>
    <col min="2" max="2" width="13.4140625" style="17" customWidth="1" outlineLevel="1"/>
    <col min="3" max="3" width="4.75" style="17" customWidth="1" outlineLevel="1"/>
    <col min="4" max="4" width="19.1640625" style="17" customWidth="1" outlineLevel="1"/>
    <col min="5" max="5" width="4.75" style="17" customWidth="1" outlineLevel="1"/>
    <col min="6" max="6" width="13.4140625" style="17" customWidth="1" outlineLevel="1"/>
    <col min="7" max="7" width="4.75" style="17" customWidth="1" outlineLevel="1"/>
    <col min="8" max="8" width="13.4140625" style="17" customWidth="1" outlineLevel="1"/>
    <col min="9" max="9" width="4.75" style="17" customWidth="1" outlineLevel="1"/>
    <col min="10" max="10" width="13.4140625" style="17" customWidth="1" outlineLevel="1"/>
    <col min="11" max="17" width="2.33203125" style="17" customWidth="1" outlineLevel="1"/>
    <col min="18" max="18" width="1.4140625" style="17" customWidth="1" outlineLevel="1"/>
    <col min="19" max="19" width="2.33203125" style="17" customWidth="1" outlineLevel="1"/>
    <col min="20" max="20" width="2.75" style="17" customWidth="1" outlineLevel="1"/>
    <col min="21" max="21" width="1.9140625" style="17" customWidth="1" outlineLevel="1"/>
    <col min="22" max="22" width="2.75" style="17" customWidth="1" outlineLevel="1"/>
    <col min="23" max="25" width="2.33203125" style="17" customWidth="1" outlineLevel="1"/>
    <col min="26" max="26" width="1.4140625" style="17" customWidth="1" outlineLevel="1"/>
    <col min="27" max="33" width="9" style="17"/>
    <col min="34" max="34" width="8.9140625" style="17" customWidth="1"/>
    <col min="35" max="35" width="9" style="17" hidden="1" customWidth="1"/>
    <col min="36"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E2" s="204"/>
      <c r="F2" s="310" t="s">
        <v>80</v>
      </c>
      <c r="G2" s="310"/>
      <c r="H2" s="310"/>
      <c r="I2" s="310"/>
      <c r="J2" s="310"/>
      <c r="K2" s="310"/>
      <c r="L2" s="310"/>
      <c r="M2" s="310"/>
      <c r="N2" s="310"/>
      <c r="O2" s="310"/>
      <c r="P2" s="310"/>
      <c r="Q2" s="310"/>
      <c r="R2" s="310"/>
      <c r="S2" s="310"/>
    </row>
    <row r="3" spans="1:26" s="10" customFormat="1" ht="14.25" customHeight="1">
      <c r="A3" s="38"/>
      <c r="B3" s="83"/>
      <c r="C3" s="83"/>
      <c r="E3" s="205"/>
      <c r="F3" s="310"/>
      <c r="G3" s="310"/>
      <c r="H3" s="310"/>
      <c r="I3" s="310"/>
      <c r="J3" s="310"/>
      <c r="K3" s="310"/>
      <c r="L3" s="310"/>
      <c r="M3" s="310"/>
      <c r="N3" s="310"/>
      <c r="O3" s="310"/>
      <c r="P3" s="310"/>
      <c r="Q3" s="310"/>
      <c r="R3" s="310"/>
      <c r="S3" s="310"/>
    </row>
    <row r="4" spans="1:26" s="10" customFormat="1" ht="14.25" customHeight="1">
      <c r="A4" s="38"/>
      <c r="B4" s="38"/>
      <c r="E4" s="317" t="s">
        <v>21</v>
      </c>
      <c r="F4" s="317"/>
      <c r="G4" s="317"/>
      <c r="H4" s="317"/>
      <c r="I4" s="317"/>
      <c r="J4" s="317"/>
      <c r="K4" s="317"/>
      <c r="L4" s="317"/>
      <c r="M4" s="317"/>
      <c r="N4" s="317"/>
      <c r="O4" s="317"/>
      <c r="P4" s="317"/>
      <c r="Q4" s="317"/>
      <c r="R4" s="317"/>
      <c r="S4" s="317"/>
      <c r="T4" s="317"/>
      <c r="U4" s="317"/>
      <c r="V4" s="317"/>
      <c r="W4" s="84"/>
      <c r="X4" s="38"/>
      <c r="Y4" s="38"/>
      <c r="Z4" s="38"/>
    </row>
    <row r="5" spans="1:26" s="10" customFormat="1" ht="14.25" customHeight="1">
      <c r="A5" s="38"/>
      <c r="B5" s="84"/>
      <c r="E5" s="317"/>
      <c r="F5" s="317"/>
      <c r="G5" s="317"/>
      <c r="H5" s="317"/>
      <c r="I5" s="317"/>
      <c r="J5" s="317"/>
      <c r="K5" s="317"/>
      <c r="L5" s="317"/>
      <c r="M5" s="317"/>
      <c r="N5" s="317"/>
      <c r="O5" s="317"/>
      <c r="P5" s="317"/>
      <c r="Q5" s="317"/>
      <c r="R5" s="317"/>
      <c r="S5" s="317"/>
      <c r="T5" s="317"/>
      <c r="U5" s="317"/>
      <c r="V5" s="317"/>
      <c r="W5" s="84"/>
      <c r="X5" s="38"/>
      <c r="Y5" s="38"/>
      <c r="Z5" s="38"/>
    </row>
    <row r="6" spans="1:26" s="10" customFormat="1" ht="14.25" customHeight="1">
      <c r="A6" s="38"/>
      <c r="B6" s="84"/>
      <c r="E6" s="317"/>
      <c r="F6" s="317"/>
      <c r="G6" s="317"/>
      <c r="H6" s="317"/>
      <c r="I6" s="317"/>
      <c r="J6" s="317"/>
      <c r="K6" s="317"/>
      <c r="L6" s="317"/>
      <c r="M6" s="317"/>
      <c r="N6" s="317"/>
      <c r="O6" s="317"/>
      <c r="P6" s="317"/>
      <c r="Q6" s="317"/>
      <c r="R6" s="317"/>
      <c r="S6" s="317"/>
      <c r="T6" s="317"/>
      <c r="U6" s="317"/>
      <c r="V6" s="317"/>
      <c r="W6" s="84"/>
      <c r="X6" s="38"/>
      <c r="Y6" s="38"/>
      <c r="Z6" s="38"/>
    </row>
    <row r="7" spans="1:26" s="10" customFormat="1" ht="14.25" customHeight="1">
      <c r="A7" s="38"/>
      <c r="B7" s="84"/>
      <c r="E7" s="317"/>
      <c r="F7" s="317"/>
      <c r="G7" s="317"/>
      <c r="H7" s="317"/>
      <c r="I7" s="317"/>
      <c r="J7" s="317"/>
      <c r="K7" s="317"/>
      <c r="L7" s="317"/>
      <c r="M7" s="317"/>
      <c r="N7" s="317"/>
      <c r="O7" s="317"/>
      <c r="P7" s="317"/>
      <c r="Q7" s="317"/>
      <c r="R7" s="317"/>
      <c r="S7" s="317"/>
      <c r="T7" s="317"/>
      <c r="U7" s="317"/>
      <c r="V7" s="317"/>
      <c r="W7" s="84"/>
      <c r="X7" s="38"/>
      <c r="Y7" s="38"/>
      <c r="Z7" s="38"/>
    </row>
    <row r="8" spans="1:26" s="10" customFormat="1" ht="14.25" customHeight="1">
      <c r="A8" s="38"/>
      <c r="B8" s="84"/>
      <c r="E8" s="317"/>
      <c r="F8" s="317"/>
      <c r="G8" s="317"/>
      <c r="H8" s="317"/>
      <c r="I8" s="317"/>
      <c r="J8" s="317"/>
      <c r="K8" s="317"/>
      <c r="L8" s="317"/>
      <c r="M8" s="317"/>
      <c r="N8" s="317"/>
      <c r="O8" s="317"/>
      <c r="P8" s="317"/>
      <c r="Q8" s="317"/>
      <c r="R8" s="317"/>
      <c r="S8" s="317"/>
      <c r="T8" s="317"/>
      <c r="U8" s="317"/>
      <c r="V8" s="317"/>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outlineLevel="3">
      <c r="A41" s="252">
        <v>45689</v>
      </c>
      <c r="B41" s="252"/>
      <c r="C41" s="252"/>
      <c r="D41" s="252"/>
      <c r="E41" s="252"/>
      <c r="F41" s="252"/>
      <c r="G41" s="252"/>
      <c r="H41" s="252"/>
      <c r="I41" s="1"/>
      <c r="J41" s="1"/>
      <c r="K41" s="318">
        <f>DATE(YEAR(A41),MONTH(A41)-1,1)</f>
        <v>45658</v>
      </c>
      <c r="L41" s="318"/>
      <c r="M41" s="318"/>
      <c r="N41" s="318"/>
      <c r="O41" s="318"/>
      <c r="P41" s="318"/>
      <c r="Q41" s="318"/>
      <c r="S41" s="318">
        <f>DATE(YEAR(A41),MONTH(A41)+1,1)</f>
        <v>45717</v>
      </c>
      <c r="T41" s="318"/>
      <c r="U41" s="318"/>
      <c r="V41" s="318"/>
      <c r="W41" s="318"/>
      <c r="X41" s="318"/>
      <c r="Y41" s="318"/>
    </row>
    <row r="42" spans="1:26" s="2" customFormat="1" ht="11.25" customHeight="1" outlineLevel="3">
      <c r="A42" s="252"/>
      <c r="B42" s="252"/>
      <c r="C42" s="252"/>
      <c r="D42" s="252"/>
      <c r="E42" s="252"/>
      <c r="F42" s="252"/>
      <c r="G42" s="252"/>
      <c r="H42" s="252"/>
      <c r="I42" s="1"/>
      <c r="J42" s="1"/>
      <c r="K42" s="3" t="str">
        <f>INDEX({"日","月","火","水","木","金","土"},1+MOD(開始_日+1-2,7))</f>
        <v>日</v>
      </c>
      <c r="L42" s="3" t="str">
        <f>INDEX({"日","月","火","水","木","金","土"},1+MOD(開始_日+2-2,7))</f>
        <v>月</v>
      </c>
      <c r="M42" s="3" t="str">
        <f>INDEX({"日","月","火","水","木","金","土"},1+MOD(開始_日+3-2,7))</f>
        <v>火</v>
      </c>
      <c r="N42" s="3" t="str">
        <f>INDEX({"日","月","火","水","木","金","土"},1+MOD(開始_日+4-2,7))</f>
        <v>水</v>
      </c>
      <c r="O42" s="3" t="str">
        <f>INDEX({"日","月","火","水","木","金","土"},1+MOD(開始_日+5-2,7))</f>
        <v>木</v>
      </c>
      <c r="P42" s="3" t="str">
        <f>INDEX({"日","月","火","水","木","金","土"},1+MOD(開始_日+6-2,7))</f>
        <v>金</v>
      </c>
      <c r="Q42" s="3" t="str">
        <f>INDEX({"日","月","火","水","木","金","土"},1+MOD(開始_日+7-2,7))</f>
        <v>土</v>
      </c>
      <c r="S42" s="3" t="str">
        <f>INDEX({"日","月","火","水","木","金","土"},1+MOD(開始_日+1-2,7))</f>
        <v>日</v>
      </c>
      <c r="T42" s="3" t="str">
        <f>INDEX({"日","月","火","水","木","金","土"},1+MOD(開始_日+2-2,7))</f>
        <v>月</v>
      </c>
      <c r="U42" s="3" t="str">
        <f>INDEX({"日","月","火","水","木","金","土"},1+MOD(開始_日+3-2,7))</f>
        <v>火</v>
      </c>
      <c r="V42" s="3" t="str">
        <f>INDEX({"日","月","火","水","木","金","土"},1+MOD(開始_日+4-2,7))</f>
        <v>水</v>
      </c>
      <c r="W42" s="3" t="str">
        <f>INDEX({"日","月","火","水","木","金","土"},1+MOD(開始_日+5-2,7))</f>
        <v>木</v>
      </c>
      <c r="X42" s="3" t="str">
        <f>INDEX({"日","月","火","水","木","金","土"},1+MOD(開始_日+6-2,7))</f>
        <v>金</v>
      </c>
      <c r="Y42" s="3" t="str">
        <f>INDEX({"日","月","火","水","木","金","土"},1+MOD(開始_日+7-2,7))</f>
        <v>土</v>
      </c>
    </row>
    <row r="43" spans="1:26" s="4" customFormat="1" ht="9" customHeight="1" outlineLevel="3">
      <c r="A43" s="252"/>
      <c r="B43" s="252"/>
      <c r="C43" s="252"/>
      <c r="D43" s="252"/>
      <c r="E43" s="252"/>
      <c r="F43" s="252"/>
      <c r="G43" s="252"/>
      <c r="H43" s="252"/>
      <c r="I43" s="1"/>
      <c r="J43" s="1"/>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f t="shared" si="0"/>
        <v>45658</v>
      </c>
      <c r="O43" s="37">
        <f t="shared" si="0"/>
        <v>45659</v>
      </c>
      <c r="P43" s="37">
        <f t="shared" si="0"/>
        <v>45660</v>
      </c>
      <c r="Q43" s="37">
        <f t="shared" si="0"/>
        <v>45661</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t="str">
        <f t="shared" si="1"/>
        <v/>
      </c>
      <c r="V43" s="37" t="str">
        <f t="shared" si="1"/>
        <v/>
      </c>
      <c r="W43" s="37" t="str">
        <f t="shared" si="1"/>
        <v/>
      </c>
      <c r="X43" s="37" t="str">
        <f t="shared" si="1"/>
        <v/>
      </c>
      <c r="Y43" s="37">
        <f t="shared" si="1"/>
        <v>45717</v>
      </c>
    </row>
    <row r="44" spans="1:26" s="4" customFormat="1" ht="9" customHeight="1" outlineLevel="3">
      <c r="A44" s="252"/>
      <c r="B44" s="252"/>
      <c r="C44" s="252"/>
      <c r="D44" s="252"/>
      <c r="E44" s="252"/>
      <c r="F44" s="252"/>
      <c r="G44" s="252"/>
      <c r="H44" s="252"/>
      <c r="I44" s="1"/>
      <c r="J44" s="1"/>
      <c r="K44" s="37">
        <f t="shared" si="0"/>
        <v>45662</v>
      </c>
      <c r="L44" s="37">
        <f t="shared" si="0"/>
        <v>45663</v>
      </c>
      <c r="M44" s="37">
        <f t="shared" si="0"/>
        <v>45664</v>
      </c>
      <c r="N44" s="37">
        <f t="shared" si="0"/>
        <v>45665</v>
      </c>
      <c r="O44" s="37">
        <f t="shared" si="0"/>
        <v>45666</v>
      </c>
      <c r="P44" s="37">
        <f t="shared" si="0"/>
        <v>45667</v>
      </c>
      <c r="Q44" s="37">
        <f t="shared" si="0"/>
        <v>45668</v>
      </c>
      <c r="R44" s="2"/>
      <c r="S44" s="37">
        <f t="shared" si="1"/>
        <v>45718</v>
      </c>
      <c r="T44" s="37">
        <f t="shared" si="1"/>
        <v>45719</v>
      </c>
      <c r="U44" s="37">
        <f t="shared" si="1"/>
        <v>45720</v>
      </c>
      <c r="V44" s="37">
        <f t="shared" si="1"/>
        <v>45721</v>
      </c>
      <c r="W44" s="37">
        <f t="shared" si="1"/>
        <v>45722</v>
      </c>
      <c r="X44" s="37">
        <f t="shared" si="1"/>
        <v>45723</v>
      </c>
      <c r="Y44" s="37">
        <f t="shared" si="1"/>
        <v>45724</v>
      </c>
    </row>
    <row r="45" spans="1:26" s="4" customFormat="1" ht="9" customHeight="1" outlineLevel="3">
      <c r="A45" s="252"/>
      <c r="B45" s="252"/>
      <c r="C45" s="252"/>
      <c r="D45" s="252"/>
      <c r="E45" s="252"/>
      <c r="F45" s="252"/>
      <c r="G45" s="252"/>
      <c r="H45" s="252"/>
      <c r="I45" s="1"/>
      <c r="J45" s="1"/>
      <c r="K45" s="37">
        <f t="shared" si="0"/>
        <v>45669</v>
      </c>
      <c r="L45" s="37">
        <f t="shared" si="0"/>
        <v>45670</v>
      </c>
      <c r="M45" s="37">
        <f t="shared" si="0"/>
        <v>45671</v>
      </c>
      <c r="N45" s="37">
        <f t="shared" si="0"/>
        <v>45672</v>
      </c>
      <c r="O45" s="37">
        <f t="shared" si="0"/>
        <v>45673</v>
      </c>
      <c r="P45" s="37">
        <f t="shared" si="0"/>
        <v>45674</v>
      </c>
      <c r="Q45" s="37">
        <f t="shared" si="0"/>
        <v>45675</v>
      </c>
      <c r="R45" s="2"/>
      <c r="S45" s="37">
        <f t="shared" si="1"/>
        <v>45725</v>
      </c>
      <c r="T45" s="37">
        <f t="shared" si="1"/>
        <v>45726</v>
      </c>
      <c r="U45" s="37">
        <f t="shared" si="1"/>
        <v>45727</v>
      </c>
      <c r="V45" s="37">
        <f t="shared" si="1"/>
        <v>45728</v>
      </c>
      <c r="W45" s="37">
        <f t="shared" si="1"/>
        <v>45729</v>
      </c>
      <c r="X45" s="37">
        <f t="shared" si="1"/>
        <v>45730</v>
      </c>
      <c r="Y45" s="37">
        <f t="shared" si="1"/>
        <v>45731</v>
      </c>
    </row>
    <row r="46" spans="1:26" s="4" customFormat="1" ht="9" customHeight="1" outlineLevel="3">
      <c r="A46" s="252"/>
      <c r="B46" s="252"/>
      <c r="C46" s="252"/>
      <c r="D46" s="252"/>
      <c r="E46" s="252"/>
      <c r="F46" s="252"/>
      <c r="G46" s="252"/>
      <c r="H46" s="252"/>
      <c r="I46" s="1"/>
      <c r="J46" s="1"/>
      <c r="K46" s="37">
        <f t="shared" si="0"/>
        <v>45676</v>
      </c>
      <c r="L46" s="37">
        <f t="shared" si="0"/>
        <v>45677</v>
      </c>
      <c r="M46" s="37">
        <f t="shared" si="0"/>
        <v>45678</v>
      </c>
      <c r="N46" s="37">
        <f t="shared" si="0"/>
        <v>45679</v>
      </c>
      <c r="O46" s="37">
        <f t="shared" si="0"/>
        <v>45680</v>
      </c>
      <c r="P46" s="37">
        <f t="shared" si="0"/>
        <v>45681</v>
      </c>
      <c r="Q46" s="37">
        <f t="shared" si="0"/>
        <v>45682</v>
      </c>
      <c r="R46" s="2"/>
      <c r="S46" s="37">
        <f t="shared" si="1"/>
        <v>45732</v>
      </c>
      <c r="T46" s="37">
        <f t="shared" si="1"/>
        <v>45733</v>
      </c>
      <c r="U46" s="37">
        <f t="shared" si="1"/>
        <v>45734</v>
      </c>
      <c r="V46" s="37">
        <f t="shared" si="1"/>
        <v>45735</v>
      </c>
      <c r="W46" s="37">
        <f t="shared" si="1"/>
        <v>45736</v>
      </c>
      <c r="X46" s="37">
        <f t="shared" si="1"/>
        <v>45737</v>
      </c>
      <c r="Y46" s="37">
        <f t="shared" si="1"/>
        <v>45738</v>
      </c>
    </row>
    <row r="47" spans="1:26" s="4" customFormat="1" ht="9" customHeight="1" outlineLevel="3">
      <c r="A47" s="252"/>
      <c r="B47" s="252"/>
      <c r="C47" s="252"/>
      <c r="D47" s="252"/>
      <c r="E47" s="252"/>
      <c r="F47" s="252"/>
      <c r="G47" s="252"/>
      <c r="H47" s="252"/>
      <c r="I47" s="1"/>
      <c r="J47" s="1"/>
      <c r="K47" s="37">
        <f t="shared" si="0"/>
        <v>45683</v>
      </c>
      <c r="L47" s="37">
        <f t="shared" si="0"/>
        <v>45684</v>
      </c>
      <c r="M47" s="37">
        <f t="shared" si="0"/>
        <v>45685</v>
      </c>
      <c r="N47" s="37">
        <f t="shared" si="0"/>
        <v>45686</v>
      </c>
      <c r="O47" s="37">
        <f t="shared" si="0"/>
        <v>45687</v>
      </c>
      <c r="P47" s="37">
        <f t="shared" si="0"/>
        <v>45688</v>
      </c>
      <c r="Q47" s="37" t="str">
        <f t="shared" si="0"/>
        <v/>
      </c>
      <c r="R47" s="2"/>
      <c r="S47" s="37">
        <f t="shared" si="1"/>
        <v>45739</v>
      </c>
      <c r="T47" s="37">
        <f t="shared" si="1"/>
        <v>45740</v>
      </c>
      <c r="U47" s="37">
        <f t="shared" si="1"/>
        <v>45741</v>
      </c>
      <c r="V47" s="37">
        <f t="shared" si="1"/>
        <v>45742</v>
      </c>
      <c r="W47" s="37">
        <f t="shared" si="1"/>
        <v>45743</v>
      </c>
      <c r="X47" s="37">
        <f t="shared" si="1"/>
        <v>45744</v>
      </c>
      <c r="Y47" s="37">
        <f t="shared" si="1"/>
        <v>45745</v>
      </c>
    </row>
    <row r="48" spans="1:26" s="9" customFormat="1" ht="9" customHeight="1" outlineLevel="2">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f t="shared" si="1"/>
        <v>45746</v>
      </c>
      <c r="T48" s="37">
        <f t="shared" si="1"/>
        <v>45747</v>
      </c>
      <c r="U48" s="37" t="str">
        <f t="shared" si="1"/>
        <v/>
      </c>
      <c r="V48" s="37" t="str">
        <f t="shared" si="1"/>
        <v/>
      </c>
      <c r="W48" s="37" t="str">
        <f t="shared" si="1"/>
        <v/>
      </c>
      <c r="X48" s="37" t="str">
        <f t="shared" si="1"/>
        <v/>
      </c>
      <c r="Y48" s="37" t="str">
        <f t="shared" si="1"/>
        <v/>
      </c>
      <c r="Z48" s="8"/>
    </row>
    <row r="49" spans="1:26" s="10" customFormat="1" ht="19.5" customHeight="1" outlineLevel="2">
      <c r="A49" s="254">
        <f>A50</f>
        <v>45683</v>
      </c>
      <c r="B49" s="255"/>
      <c r="C49" s="255">
        <f>C50</f>
        <v>45684</v>
      </c>
      <c r="D49" s="255"/>
      <c r="E49" s="255">
        <f>E50</f>
        <v>45685</v>
      </c>
      <c r="F49" s="255"/>
      <c r="G49" s="255">
        <f>G50</f>
        <v>45686</v>
      </c>
      <c r="H49" s="255"/>
      <c r="I49" s="255">
        <f>I50</f>
        <v>45687</v>
      </c>
      <c r="J49" s="255"/>
      <c r="K49" s="255">
        <f>K50</f>
        <v>45688</v>
      </c>
      <c r="L49" s="255"/>
      <c r="M49" s="255"/>
      <c r="N49" s="255"/>
      <c r="O49" s="255"/>
      <c r="P49" s="255"/>
      <c r="Q49" s="255"/>
      <c r="R49" s="255"/>
      <c r="S49" s="255">
        <f>S50</f>
        <v>45689</v>
      </c>
      <c r="T49" s="255"/>
      <c r="U49" s="255"/>
      <c r="V49" s="255"/>
      <c r="W49" s="255"/>
      <c r="X49" s="255"/>
      <c r="Y49" s="255"/>
      <c r="Z49" s="257"/>
    </row>
    <row r="50" spans="1:26" s="10" customFormat="1" ht="19.5" outlineLevel="2">
      <c r="A50" s="211">
        <f>$A$41-(WEEKDAY($A$41,1)-(開始_日-1))-IF((WEEKDAY($A$41,1)-(開始_日-1))&lt;=0,7,0)+1</f>
        <v>45683</v>
      </c>
      <c r="B50" s="212"/>
      <c r="C50" s="213">
        <f>A50+1</f>
        <v>45684</v>
      </c>
      <c r="D50" s="214"/>
      <c r="E50" s="213">
        <f>C50+1</f>
        <v>45685</v>
      </c>
      <c r="F50" s="215"/>
      <c r="G50" s="213">
        <f>E50+1</f>
        <v>45686</v>
      </c>
      <c r="H50" s="214"/>
      <c r="I50" s="213">
        <f>G50+1</f>
        <v>45687</v>
      </c>
      <c r="J50" s="214"/>
      <c r="K50" s="313">
        <f>I50+1</f>
        <v>45688</v>
      </c>
      <c r="L50" s="314"/>
      <c r="M50" s="315"/>
      <c r="N50" s="315"/>
      <c r="O50" s="315"/>
      <c r="P50" s="315"/>
      <c r="Q50" s="315"/>
      <c r="R50" s="316"/>
      <c r="S50" s="325">
        <f>K50+1</f>
        <v>45689</v>
      </c>
      <c r="T50" s="326"/>
      <c r="U50" s="236"/>
      <c r="V50" s="236"/>
      <c r="W50" s="236"/>
      <c r="X50" s="236"/>
      <c r="Y50" s="236"/>
      <c r="Z50" s="237"/>
    </row>
    <row r="51" spans="1:26" s="10" customFormat="1" ht="16" outlineLevel="2">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26" s="10" customFormat="1" ht="16" outlineLevel="2">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26" s="15" customFormat="1" ht="13.25" customHeight="1" outlineLevel="2">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row>
    <row r="54" spans="1:26" s="10" customFormat="1" ht="19.5" outlineLevel="2">
      <c r="A54" s="91">
        <v>2</v>
      </c>
      <c r="B54" s="207"/>
      <c r="C54" s="36">
        <f>A54+1</f>
        <v>3</v>
      </c>
      <c r="D54" s="208"/>
      <c r="E54" s="36">
        <f>C54+1</f>
        <v>4</v>
      </c>
      <c r="F54" s="210"/>
      <c r="G54" s="36">
        <f>E54+1</f>
        <v>5</v>
      </c>
      <c r="H54" s="206"/>
      <c r="I54" s="36">
        <f>G54+1</f>
        <v>6</v>
      </c>
      <c r="J54" s="209"/>
      <c r="K54" s="243">
        <f>I54+1</f>
        <v>7</v>
      </c>
      <c r="L54" s="244"/>
      <c r="M54" s="311"/>
      <c r="N54" s="311"/>
      <c r="O54" s="311"/>
      <c r="P54" s="311"/>
      <c r="Q54" s="311"/>
      <c r="R54" s="312"/>
      <c r="S54" s="325">
        <f>K54+1</f>
        <v>8</v>
      </c>
      <c r="T54" s="326"/>
      <c r="U54" s="327"/>
      <c r="V54" s="327"/>
      <c r="W54" s="327"/>
      <c r="X54" s="327"/>
      <c r="Y54" s="327"/>
      <c r="Z54" s="328"/>
    </row>
    <row r="55" spans="1:26" s="10" customFormat="1" ht="16" outlineLevel="2">
      <c r="A55" s="43"/>
      <c r="B55" s="70"/>
      <c r="C55" s="45"/>
      <c r="D55" s="71"/>
      <c r="E55" s="45"/>
      <c r="F55" s="71"/>
      <c r="G55" s="45"/>
      <c r="I55" s="45"/>
      <c r="J55" s="71"/>
      <c r="K55" s="45"/>
      <c r="L55"/>
      <c r="M55" s="72"/>
      <c r="N55" s="72"/>
      <c r="O55" s="72"/>
      <c r="P55" s="72"/>
      <c r="Q55" s="72"/>
      <c r="R55" s="71"/>
      <c r="S55" s="43"/>
      <c r="T55" s="48"/>
      <c r="U55" s="70"/>
      <c r="V55" s="70"/>
      <c r="W55" s="70"/>
      <c r="X55" s="70"/>
      <c r="Y55" s="70"/>
      <c r="Z55" s="73"/>
    </row>
    <row r="56" spans="1:26" s="10" customFormat="1" ht="16" outlineLevel="2">
      <c r="A56" s="49"/>
      <c r="B56" s="54"/>
      <c r="C56" s="51"/>
      <c r="D56" s="52"/>
      <c r="E56" s="51"/>
      <c r="F56" s="52"/>
      <c r="G56" s="51"/>
      <c r="H56" s="52"/>
      <c r="I56" s="51"/>
      <c r="J56" s="52"/>
      <c r="K56" s="51"/>
      <c r="L56" s="72"/>
      <c r="M56" s="53"/>
      <c r="N56" s="53"/>
      <c r="O56" s="53"/>
      <c r="P56" s="53"/>
      <c r="Q56" s="53"/>
      <c r="R56" s="52"/>
      <c r="S56" s="49"/>
      <c r="T56" s="50"/>
      <c r="U56" s="50"/>
      <c r="V56" s="50"/>
      <c r="W56" s="50"/>
      <c r="X56" s="50"/>
      <c r="Y56" s="50"/>
      <c r="Z56" s="54"/>
    </row>
    <row r="57" spans="1:26" s="10" customFormat="1" ht="16" outlineLevel="2">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row>
    <row r="58" spans="1:26" s="10" customFormat="1" ht="19.5" outlineLevel="2">
      <c r="A58" s="158">
        <v>9</v>
      </c>
      <c r="B58" s="12"/>
      <c r="C58" s="148">
        <v>10</v>
      </c>
      <c r="D58" s="13"/>
      <c r="E58" s="194">
        <v>11</v>
      </c>
      <c r="F58" s="13"/>
      <c r="G58" s="147">
        <v>12</v>
      </c>
      <c r="H58" s="95"/>
      <c r="I58" s="147">
        <v>13</v>
      </c>
      <c r="J58" s="13"/>
      <c r="K58" s="289">
        <v>14</v>
      </c>
      <c r="L58" s="290"/>
      <c r="M58" s="241"/>
      <c r="N58" s="241"/>
      <c r="O58" s="241"/>
      <c r="P58" s="241"/>
      <c r="Q58" s="241"/>
      <c r="R58" s="242"/>
      <c r="S58" s="323">
        <v>15</v>
      </c>
      <c r="T58" s="324"/>
      <c r="U58" s="97"/>
      <c r="V58" s="81"/>
      <c r="W58" s="81"/>
      <c r="X58" s="81"/>
      <c r="Y58" s="81"/>
      <c r="Z58" s="82"/>
    </row>
    <row r="59" spans="1:26" s="10" customFormat="1" ht="16" outlineLevel="2">
      <c r="A59" s="43"/>
      <c r="B59" s="195"/>
      <c r="C59" s="45"/>
      <c r="E59" s="45"/>
      <c r="F59" s="203" t="s">
        <v>34</v>
      </c>
      <c r="G59" s="45"/>
      <c r="H59" s="71"/>
      <c r="I59" s="45"/>
      <c r="J59" s="95"/>
      <c r="K59" s="45"/>
      <c r="L59" s="47"/>
      <c r="M59" s="72"/>
      <c r="N59" s="72"/>
      <c r="O59" s="72"/>
      <c r="P59" s="72"/>
      <c r="Q59" s="72"/>
      <c r="R59" s="71"/>
      <c r="S59" s="43"/>
      <c r="T59" s="48"/>
      <c r="U59" s="50"/>
      <c r="V59" s="70"/>
      <c r="W59" s="70"/>
      <c r="X59" s="70"/>
      <c r="Y59" s="70"/>
      <c r="Z59" s="73"/>
    </row>
    <row r="60" spans="1:26" s="10" customFormat="1" ht="16" outlineLevel="2">
      <c r="A60" s="49"/>
      <c r="B60" s="54"/>
      <c r="C60" s="51"/>
      <c r="D60" s="52"/>
      <c r="E60" s="51"/>
      <c r="F60" s="52" t="s">
        <v>79</v>
      </c>
      <c r="G60" s="51"/>
      <c r="H60" s="52"/>
      <c r="I60" s="51"/>
      <c r="J60" s="96"/>
      <c r="K60" s="51"/>
      <c r="L60" s="53"/>
      <c r="M60" s="53"/>
      <c r="N60" s="53"/>
      <c r="O60" s="53"/>
      <c r="P60" s="53"/>
      <c r="Q60" s="53"/>
      <c r="R60" s="52"/>
      <c r="S60" s="49"/>
      <c r="T60" s="50"/>
      <c r="U60" s="50"/>
      <c r="V60" s="50"/>
      <c r="W60" s="50"/>
      <c r="X60" s="50"/>
      <c r="Y60" s="50"/>
      <c r="Z60" s="54"/>
    </row>
    <row r="61" spans="1:26" s="15" customFormat="1" ht="16" outlineLevel="2">
      <c r="A61" s="62"/>
      <c r="B61" s="75"/>
      <c r="C61" s="51"/>
      <c r="D61" s="65"/>
      <c r="E61" s="64"/>
      <c r="F61" s="65"/>
      <c r="G61" s="64"/>
      <c r="H61" s="65"/>
      <c r="I61" s="64"/>
      <c r="J61" s="65"/>
      <c r="K61" s="64"/>
      <c r="L61" s="74"/>
      <c r="M61" s="74"/>
      <c r="N61" s="74"/>
      <c r="O61" s="74"/>
      <c r="P61" s="74"/>
      <c r="Q61" s="74"/>
      <c r="R61" s="65"/>
      <c r="S61" s="62"/>
      <c r="T61" s="63"/>
      <c r="U61" s="63"/>
      <c r="V61" s="63"/>
      <c r="W61" s="63"/>
      <c r="X61" s="63"/>
      <c r="Y61" s="63"/>
      <c r="Z61" s="75"/>
    </row>
    <row r="62" spans="1:26" s="10" customFormat="1" ht="22.5" outlineLevel="2">
      <c r="A62" s="158">
        <v>16</v>
      </c>
      <c r="B62" s="12"/>
      <c r="C62" s="148">
        <v>17</v>
      </c>
      <c r="D62" s="93"/>
      <c r="E62" s="147">
        <v>18</v>
      </c>
      <c r="F62" s="147"/>
      <c r="G62" s="148">
        <v>19</v>
      </c>
      <c r="H62" s="147"/>
      <c r="I62" s="148">
        <v>20</v>
      </c>
      <c r="J62" s="105" ph="1"/>
      <c r="K62" s="319">
        <v>21</v>
      </c>
      <c r="L62" s="320"/>
      <c r="S62" s="323">
        <v>22</v>
      </c>
      <c r="T62" s="324"/>
      <c r="U62" s="236"/>
      <c r="V62" s="236"/>
      <c r="W62" s="236"/>
      <c r="X62" s="236"/>
      <c r="Y62" s="236"/>
      <c r="Z62" s="237"/>
    </row>
    <row r="63" spans="1:26" s="10" customFormat="1" ht="16" outlineLevel="2">
      <c r="A63" s="43"/>
      <c r="B63" s="70"/>
      <c r="C63" s="45"/>
      <c r="D63" s="71"/>
      <c r="E63" s="45"/>
      <c r="F63" s="71"/>
      <c r="I63" s="45"/>
      <c r="J63" s="71"/>
      <c r="K63" s="45"/>
      <c r="L63" s="47"/>
      <c r="M63" s="72"/>
      <c r="N63" s="72"/>
      <c r="O63" s="72"/>
      <c r="P63" s="72"/>
      <c r="Q63" s="72"/>
      <c r="R63" s="71"/>
      <c r="S63" s="43"/>
      <c r="T63" s="48"/>
      <c r="U63" s="70"/>
      <c r="V63" s="70"/>
      <c r="W63" s="70"/>
      <c r="X63" s="70"/>
      <c r="Y63" s="70"/>
      <c r="Z63" s="73"/>
    </row>
    <row r="64" spans="1:26" s="10" customFormat="1" ht="17.5" outlineLevel="2">
      <c r="A64" s="49"/>
      <c r="B64" s="54"/>
      <c r="C64" s="51"/>
      <c r="D64" s="52"/>
      <c r="E64" s="51"/>
      <c r="F64" s="52"/>
      <c r="G64" s="51"/>
      <c r="H64" s="52"/>
      <c r="I64" s="136"/>
      <c r="J64" s="52"/>
      <c r="K64" s="51"/>
      <c r="L64" s="53"/>
      <c r="M64" s="53"/>
      <c r="N64" s="53"/>
      <c r="O64" s="53"/>
      <c r="P64" s="53"/>
      <c r="Q64" s="53"/>
      <c r="R64" s="52"/>
      <c r="S64" s="49"/>
      <c r="T64" s="50"/>
      <c r="U64" s="50"/>
      <c r="V64" s="50"/>
      <c r="W64" s="50"/>
      <c r="X64" s="50"/>
      <c r="Y64" s="50"/>
      <c r="Z64" s="54"/>
    </row>
    <row r="65" spans="1:26" s="10" customFormat="1" ht="16" outlineLevel="2">
      <c r="A65" s="62"/>
      <c r="B65" s="198"/>
      <c r="C65" s="64"/>
      <c r="D65" s="65"/>
      <c r="E65" s="64"/>
      <c r="F65" s="65"/>
      <c r="G65" s="116"/>
      <c r="H65" s="65"/>
      <c r="I65" s="64"/>
      <c r="J65" s="65"/>
      <c r="K65" s="321"/>
      <c r="L65" s="322"/>
      <c r="M65" s="322"/>
      <c r="N65" s="322"/>
      <c r="O65" s="322"/>
      <c r="P65" s="322"/>
      <c r="Q65" s="322"/>
      <c r="R65" s="65"/>
      <c r="S65" s="62"/>
      <c r="T65" s="63"/>
      <c r="U65" s="63"/>
      <c r="V65" s="63"/>
      <c r="W65" s="63"/>
      <c r="X65" s="63"/>
      <c r="Y65" s="63"/>
      <c r="Z65" s="75"/>
    </row>
    <row r="66" spans="1:26" s="10" customFormat="1" ht="19.5" outlineLevel="2">
      <c r="A66" s="158">
        <v>23</v>
      </c>
      <c r="B66" s="197"/>
      <c r="C66" s="199">
        <v>24</v>
      </c>
      <c r="D66" s="13"/>
      <c r="E66" s="148">
        <v>25</v>
      </c>
      <c r="F66" s="137"/>
      <c r="G66" s="201">
        <v>26</v>
      </c>
      <c r="H66" s="95"/>
      <c r="I66" s="148">
        <v>27</v>
      </c>
      <c r="J66" s="13"/>
      <c r="K66" s="289">
        <v>28</v>
      </c>
      <c r="L66" s="290"/>
      <c r="M66" s="241"/>
      <c r="N66" s="241"/>
      <c r="O66" s="241"/>
      <c r="P66" s="241"/>
      <c r="Q66" s="241"/>
      <c r="R66" s="242"/>
      <c r="S66" s="329">
        <v>1</v>
      </c>
      <c r="T66" s="330"/>
      <c r="U66" s="236"/>
      <c r="V66" s="236"/>
      <c r="W66" s="236"/>
      <c r="X66" s="236"/>
      <c r="Y66" s="236"/>
      <c r="Z66" s="237"/>
    </row>
    <row r="67" spans="1:26" s="10" customFormat="1" ht="16" outlineLevel="2">
      <c r="A67" s="43"/>
      <c r="B67" s="202" t="s">
        <v>30</v>
      </c>
      <c r="C67" s="200"/>
      <c r="D67" s="101" t="s">
        <v>49</v>
      </c>
      <c r="E67" s="196"/>
      <c r="F67" s="196"/>
      <c r="G67" s="200"/>
      <c r="H67" s="71"/>
      <c r="I67" s="45"/>
      <c r="J67" s="71"/>
      <c r="K67" s="45"/>
      <c r="L67" s="47"/>
      <c r="M67" s="72"/>
      <c r="N67" s="72"/>
      <c r="O67" s="72"/>
      <c r="P67" s="72"/>
      <c r="Q67" s="72"/>
      <c r="R67" s="71"/>
      <c r="S67" s="43"/>
      <c r="T67" s="48"/>
      <c r="U67" s="70"/>
      <c r="V67" s="70"/>
      <c r="W67" s="70"/>
      <c r="X67" s="70"/>
      <c r="Y67" s="70"/>
      <c r="Z67" s="73"/>
    </row>
    <row r="68" spans="1:26" s="10" customFormat="1" ht="16" outlineLevel="2">
      <c r="A68" s="49"/>
      <c r="B68" s="50"/>
      <c r="C68" s="125"/>
      <c r="D68" s="145" t="s">
        <v>81</v>
      </c>
      <c r="E68" s="51"/>
      <c r="F68" s="53"/>
      <c r="G68" s="125"/>
      <c r="H68" s="52"/>
      <c r="I68" s="51"/>
      <c r="J68" s="52"/>
      <c r="K68" s="51"/>
      <c r="L68" s="53"/>
      <c r="M68" s="53"/>
      <c r="N68" s="53"/>
      <c r="O68" s="53"/>
      <c r="P68" s="53"/>
      <c r="Q68" s="53"/>
      <c r="R68" s="52"/>
      <c r="S68" s="49"/>
      <c r="T68" s="50"/>
      <c r="U68" s="50"/>
      <c r="V68" s="50"/>
      <c r="W68" s="50"/>
      <c r="X68" s="50"/>
      <c r="Y68" s="50"/>
      <c r="Z68" s="54"/>
    </row>
    <row r="69" spans="1:26" s="10" customFormat="1" ht="16" outlineLevel="2">
      <c r="A69" s="62"/>
      <c r="B69" s="63"/>
      <c r="C69" s="169"/>
      <c r="D69" s="65"/>
      <c r="E69" s="64"/>
      <c r="F69" s="74"/>
      <c r="G69" s="169"/>
      <c r="H69" s="65"/>
      <c r="I69" s="64"/>
      <c r="J69" s="65"/>
      <c r="K69" s="64"/>
      <c r="L69" s="74"/>
      <c r="M69" s="74"/>
      <c r="N69" s="74"/>
      <c r="O69" s="74"/>
      <c r="P69" s="74"/>
      <c r="Q69" s="74"/>
      <c r="R69" s="65"/>
      <c r="S69" s="62"/>
      <c r="T69" s="63"/>
      <c r="U69" s="63"/>
      <c r="V69" s="63"/>
      <c r="W69" s="63"/>
      <c r="X69" s="63"/>
      <c r="Y69" s="63"/>
      <c r="Z69" s="75"/>
    </row>
    <row r="70" spans="1:26" ht="19.5" outlineLevel="2">
      <c r="A70" s="91"/>
      <c r="B70" s="12"/>
      <c r="C70" s="36"/>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outlineLevel="2">
      <c r="A71" s="43"/>
      <c r="B71" s="70"/>
      <c r="C71" s="45"/>
      <c r="D71" s="71"/>
      <c r="E71" s="58"/>
      <c r="F71" s="56"/>
      <c r="G71" s="56"/>
      <c r="H71" s="56"/>
      <c r="I71" s="56"/>
      <c r="J71" s="56"/>
      <c r="K71" s="56"/>
      <c r="L71" s="56"/>
      <c r="M71" s="56"/>
      <c r="N71" s="56"/>
      <c r="O71" s="56"/>
      <c r="P71" s="56"/>
      <c r="Q71" s="56"/>
      <c r="R71" s="56"/>
      <c r="S71" s="56"/>
      <c r="T71" s="56"/>
      <c r="U71" s="56"/>
      <c r="V71" s="56"/>
      <c r="W71" s="56"/>
      <c r="X71" s="56"/>
      <c r="Y71" s="56"/>
      <c r="Z71" s="76"/>
    </row>
    <row r="72" spans="1:26" ht="16" outlineLevel="2">
      <c r="A72" s="49"/>
      <c r="B72" s="54"/>
      <c r="C72" s="51"/>
      <c r="D72" s="52"/>
      <c r="E72" s="58"/>
      <c r="F72" s="59"/>
      <c r="G72" s="59"/>
      <c r="H72" s="59"/>
      <c r="I72" s="59"/>
      <c r="J72" s="59"/>
      <c r="K72" s="77"/>
      <c r="L72" s="77"/>
      <c r="M72" s="77"/>
      <c r="N72" s="77"/>
      <c r="O72" s="77"/>
      <c r="P72" s="77"/>
      <c r="Q72" s="77"/>
      <c r="R72" s="77"/>
      <c r="S72" s="77"/>
      <c r="T72" s="77"/>
      <c r="U72" s="77"/>
      <c r="V72" s="77"/>
      <c r="W72" s="77"/>
      <c r="X72" s="77"/>
      <c r="Y72" s="77"/>
      <c r="Z72" s="78"/>
    </row>
    <row r="73" spans="1:26" s="10" customFormat="1" ht="16" outlineLevel="2">
      <c r="A73" s="62"/>
      <c r="B73" s="75"/>
      <c r="C73" s="64"/>
      <c r="D73" s="65"/>
      <c r="E73" s="66"/>
      <c r="F73" s="67"/>
      <c r="G73" s="67"/>
      <c r="H73" s="67"/>
      <c r="I73" s="67"/>
      <c r="J73" s="67"/>
      <c r="K73" s="79"/>
      <c r="L73" s="79"/>
      <c r="M73" s="79"/>
      <c r="N73" s="79"/>
      <c r="O73" s="79"/>
      <c r="P73" s="79"/>
      <c r="Q73" s="79"/>
      <c r="R73" s="79"/>
      <c r="S73" s="79"/>
      <c r="T73" s="79"/>
      <c r="U73" s="79"/>
      <c r="V73" s="79"/>
      <c r="W73" s="79"/>
      <c r="X73" s="79"/>
      <c r="Y73" s="79"/>
      <c r="Z73" s="80"/>
    </row>
  </sheetData>
  <mergeCells count="31">
    <mergeCell ref="A49:B49"/>
    <mergeCell ref="C49:D49"/>
    <mergeCell ref="A41:H47"/>
    <mergeCell ref="E49:F49"/>
    <mergeCell ref="G49:H49"/>
    <mergeCell ref="U66:Z66"/>
    <mergeCell ref="S62:T62"/>
    <mergeCell ref="U62:Z62"/>
    <mergeCell ref="S50:T50"/>
    <mergeCell ref="U50:Z50"/>
    <mergeCell ref="S54:T54"/>
    <mergeCell ref="U54:Z54"/>
    <mergeCell ref="S66:T66"/>
    <mergeCell ref="S58:T58"/>
    <mergeCell ref="K66:L66"/>
    <mergeCell ref="M66:R66"/>
    <mergeCell ref="K58:L58"/>
    <mergeCell ref="M58:R58"/>
    <mergeCell ref="K62:L62"/>
    <mergeCell ref="K65:Q65"/>
    <mergeCell ref="S49:Z49"/>
    <mergeCell ref="F2:S3"/>
    <mergeCell ref="K54:L54"/>
    <mergeCell ref="M54:R54"/>
    <mergeCell ref="K50:L50"/>
    <mergeCell ref="M50:R50"/>
    <mergeCell ref="E4:V8"/>
    <mergeCell ref="K41:Q41"/>
    <mergeCell ref="S41:Y41"/>
    <mergeCell ref="I49:J49"/>
    <mergeCell ref="K49:R49"/>
  </mergeCells>
  <phoneticPr fontId="21"/>
  <printOptions horizontalCentered="1" verticalCentered="1"/>
  <pageMargins left="0" right="0" top="0.15748031496062992" bottom="0.15748031496062992" header="0" footer="0"/>
  <pageSetup paperSize="9" scale="4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2E57E-E3B8-4AE5-B2B2-425462626515}">
  <sheetPr>
    <pageSetUpPr fitToPage="1"/>
  </sheetPr>
  <dimension ref="A1:AD73"/>
  <sheetViews>
    <sheetView showGridLines="0" view="pageBreakPreview" topLeftCell="A8" zoomScale="55" zoomScaleNormal="100" zoomScaleSheetLayoutView="55" workbookViewId="0">
      <selection activeCell="A41" sqref="A41:H4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27" width="4.33203125" style="17" customWidth="1"/>
    <col min="28"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DATE('４月'!AD56,'４月'!AD57+12,1)</f>
        <v>45748</v>
      </c>
      <c r="B41" s="252"/>
      <c r="C41" s="253"/>
      <c r="D41" s="253"/>
      <c r="E41" s="253"/>
      <c r="F41" s="253"/>
      <c r="G41" s="253"/>
      <c r="H41" s="253"/>
      <c r="I41" s="39"/>
      <c r="J41" s="39"/>
      <c r="K41" s="256">
        <f>DATE(YEAR(A41),MONTH(A41)-1,1)</f>
        <v>45717</v>
      </c>
      <c r="L41" s="256"/>
      <c r="M41" s="256"/>
      <c r="N41" s="256"/>
      <c r="O41" s="256"/>
      <c r="P41" s="256"/>
      <c r="Q41" s="256"/>
      <c r="R41" s="42"/>
      <c r="S41" s="256">
        <f>DATE(YEAR(A41),MONTH(A41)+1,1)</f>
        <v>45778</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t="str">
        <f t="shared" si="0"/>
        <v/>
      </c>
      <c r="Q43" s="37">
        <f t="shared" si="0"/>
        <v>45717</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t="str">
        <f t="shared" si="1"/>
        <v/>
      </c>
      <c r="V43" s="37" t="str">
        <f t="shared" si="1"/>
        <v/>
      </c>
      <c r="W43" s="37">
        <f t="shared" si="1"/>
        <v>45778</v>
      </c>
      <c r="X43" s="37">
        <f t="shared" si="1"/>
        <v>45779</v>
      </c>
      <c r="Y43" s="37">
        <f t="shared" si="1"/>
        <v>45780</v>
      </c>
    </row>
    <row r="44" spans="1:26" s="4" customFormat="1" ht="9" customHeight="1">
      <c r="A44" s="253"/>
      <c r="B44" s="253"/>
      <c r="C44" s="253"/>
      <c r="D44" s="253"/>
      <c r="E44" s="253"/>
      <c r="F44" s="253"/>
      <c r="G44" s="253"/>
      <c r="H44" s="253"/>
      <c r="I44" s="1"/>
      <c r="J44" s="1"/>
      <c r="K44" s="37">
        <f t="shared" si="0"/>
        <v>45718</v>
      </c>
      <c r="L44" s="37">
        <f t="shared" si="0"/>
        <v>45719</v>
      </c>
      <c r="M44" s="37">
        <f t="shared" si="0"/>
        <v>45720</v>
      </c>
      <c r="N44" s="37">
        <f t="shared" si="0"/>
        <v>45721</v>
      </c>
      <c r="O44" s="37">
        <f t="shared" si="0"/>
        <v>45722</v>
      </c>
      <c r="P44" s="37">
        <f t="shared" si="0"/>
        <v>45723</v>
      </c>
      <c r="Q44" s="37">
        <f t="shared" si="0"/>
        <v>45724</v>
      </c>
      <c r="R44" s="2"/>
      <c r="S44" s="37">
        <f t="shared" si="1"/>
        <v>45781</v>
      </c>
      <c r="T44" s="37">
        <f t="shared" si="1"/>
        <v>45782</v>
      </c>
      <c r="U44" s="37">
        <f t="shared" si="1"/>
        <v>45783</v>
      </c>
      <c r="V44" s="37">
        <f t="shared" si="1"/>
        <v>45784</v>
      </c>
      <c r="W44" s="37">
        <f t="shared" si="1"/>
        <v>45785</v>
      </c>
      <c r="X44" s="37">
        <f t="shared" si="1"/>
        <v>45786</v>
      </c>
      <c r="Y44" s="37">
        <f t="shared" si="1"/>
        <v>45787</v>
      </c>
    </row>
    <row r="45" spans="1:26" s="4" customFormat="1" ht="9" customHeight="1">
      <c r="A45" s="253"/>
      <c r="B45" s="253"/>
      <c r="C45" s="253"/>
      <c r="D45" s="253"/>
      <c r="E45" s="253"/>
      <c r="F45" s="253"/>
      <c r="G45" s="253"/>
      <c r="H45" s="252"/>
      <c r="I45" s="39"/>
      <c r="J45" s="39"/>
      <c r="K45" s="37">
        <f t="shared" si="0"/>
        <v>45725</v>
      </c>
      <c r="L45" s="37">
        <f t="shared" si="0"/>
        <v>45726</v>
      </c>
      <c r="M45" s="37">
        <f t="shared" si="0"/>
        <v>45727</v>
      </c>
      <c r="N45" s="37">
        <f t="shared" si="0"/>
        <v>45728</v>
      </c>
      <c r="O45" s="37">
        <f t="shared" si="0"/>
        <v>45729</v>
      </c>
      <c r="P45" s="37">
        <f t="shared" si="0"/>
        <v>45730</v>
      </c>
      <c r="Q45" s="37">
        <f t="shared" si="0"/>
        <v>45731</v>
      </c>
      <c r="R45" s="2"/>
      <c r="S45" s="37">
        <f t="shared" si="1"/>
        <v>45788</v>
      </c>
      <c r="T45" s="37">
        <f t="shared" si="1"/>
        <v>45789</v>
      </c>
      <c r="U45" s="37">
        <f t="shared" si="1"/>
        <v>45790</v>
      </c>
      <c r="V45" s="37">
        <f t="shared" si="1"/>
        <v>45791</v>
      </c>
      <c r="W45" s="37">
        <f t="shared" si="1"/>
        <v>45792</v>
      </c>
      <c r="X45" s="37">
        <f t="shared" si="1"/>
        <v>45793</v>
      </c>
      <c r="Y45" s="37">
        <f t="shared" si="1"/>
        <v>45794</v>
      </c>
    </row>
    <row r="46" spans="1:26" s="4" customFormat="1" ht="9" customHeight="1">
      <c r="A46" s="253"/>
      <c r="B46" s="253"/>
      <c r="C46" s="253"/>
      <c r="D46" s="253"/>
      <c r="E46" s="253"/>
      <c r="F46" s="253"/>
      <c r="G46" s="253"/>
      <c r="H46" s="253"/>
      <c r="I46" s="39"/>
      <c r="J46" s="39"/>
      <c r="K46" s="37">
        <f t="shared" si="0"/>
        <v>45732</v>
      </c>
      <c r="L46" s="37">
        <f t="shared" si="0"/>
        <v>45733</v>
      </c>
      <c r="M46" s="37">
        <f t="shared" si="0"/>
        <v>45734</v>
      </c>
      <c r="N46" s="37">
        <f t="shared" si="0"/>
        <v>45735</v>
      </c>
      <c r="O46" s="37">
        <f t="shared" si="0"/>
        <v>45736</v>
      </c>
      <c r="P46" s="37">
        <f t="shared" si="0"/>
        <v>45737</v>
      </c>
      <c r="Q46" s="37">
        <f t="shared" si="0"/>
        <v>45738</v>
      </c>
      <c r="R46" s="2"/>
      <c r="S46" s="37">
        <f t="shared" si="1"/>
        <v>45795</v>
      </c>
      <c r="T46" s="37">
        <f t="shared" si="1"/>
        <v>45796</v>
      </c>
      <c r="U46" s="37">
        <f t="shared" si="1"/>
        <v>45797</v>
      </c>
      <c r="V46" s="37">
        <f t="shared" si="1"/>
        <v>45798</v>
      </c>
      <c r="W46" s="37">
        <f t="shared" si="1"/>
        <v>45799</v>
      </c>
      <c r="X46" s="37">
        <f t="shared" si="1"/>
        <v>45800</v>
      </c>
      <c r="Y46" s="37">
        <f t="shared" si="1"/>
        <v>45801</v>
      </c>
    </row>
    <row r="47" spans="1:26" s="4" customFormat="1" ht="9" customHeight="1">
      <c r="A47" s="253"/>
      <c r="B47" s="253"/>
      <c r="C47" s="253"/>
      <c r="D47" s="253"/>
      <c r="E47" s="253"/>
      <c r="F47" s="253"/>
      <c r="G47" s="253"/>
      <c r="H47" s="253"/>
      <c r="I47" s="39"/>
      <c r="J47" s="39"/>
      <c r="K47" s="37">
        <f t="shared" si="0"/>
        <v>45739</v>
      </c>
      <c r="L47" s="37">
        <f t="shared" si="0"/>
        <v>45740</v>
      </c>
      <c r="M47" s="37">
        <f t="shared" si="0"/>
        <v>45741</v>
      </c>
      <c r="N47" s="37">
        <f t="shared" si="0"/>
        <v>45742</v>
      </c>
      <c r="O47" s="37">
        <f t="shared" si="0"/>
        <v>45743</v>
      </c>
      <c r="P47" s="37">
        <f t="shared" si="0"/>
        <v>45744</v>
      </c>
      <c r="Q47" s="37">
        <f t="shared" si="0"/>
        <v>45745</v>
      </c>
      <c r="R47" s="2"/>
      <c r="S47" s="37">
        <f t="shared" si="1"/>
        <v>45802</v>
      </c>
      <c r="T47" s="37">
        <f t="shared" si="1"/>
        <v>45803</v>
      </c>
      <c r="U47" s="37">
        <f t="shared" si="1"/>
        <v>45804</v>
      </c>
      <c r="V47" s="37">
        <f t="shared" si="1"/>
        <v>45805</v>
      </c>
      <c r="W47" s="37">
        <f t="shared" si="1"/>
        <v>45806</v>
      </c>
      <c r="X47" s="37">
        <f t="shared" si="1"/>
        <v>45807</v>
      </c>
      <c r="Y47" s="37">
        <f t="shared" si="1"/>
        <v>45808</v>
      </c>
    </row>
    <row r="48" spans="1:26" s="9" customFormat="1" ht="9" customHeight="1">
      <c r="A48" s="5" t="s">
        <v>87</v>
      </c>
      <c r="B48" s="5"/>
      <c r="C48" s="5"/>
      <c r="D48" s="5"/>
      <c r="E48" s="5"/>
      <c r="F48" s="5"/>
      <c r="G48" s="5"/>
      <c r="H48" s="5"/>
      <c r="I48" s="6"/>
      <c r="J48" s="6"/>
      <c r="K48" s="37">
        <f t="shared" si="0"/>
        <v>45746</v>
      </c>
      <c r="L48" s="37">
        <f t="shared" si="0"/>
        <v>45747</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45746</v>
      </c>
      <c r="B49" s="255"/>
      <c r="C49" s="255">
        <f>C50</f>
        <v>45747</v>
      </c>
      <c r="D49" s="255"/>
      <c r="E49" s="255">
        <f>E50</f>
        <v>45748</v>
      </c>
      <c r="F49" s="255"/>
      <c r="G49" s="255">
        <f>G50</f>
        <v>45749</v>
      </c>
      <c r="H49" s="255"/>
      <c r="I49" s="255">
        <f>I50</f>
        <v>45750</v>
      </c>
      <c r="J49" s="255"/>
      <c r="K49" s="255">
        <f>K50</f>
        <v>45751</v>
      </c>
      <c r="L49" s="255"/>
      <c r="M49" s="255"/>
      <c r="N49" s="255"/>
      <c r="O49" s="255"/>
      <c r="P49" s="255"/>
      <c r="Q49" s="255"/>
      <c r="R49" s="255"/>
      <c r="S49" s="255">
        <f>S50</f>
        <v>45752</v>
      </c>
      <c r="T49" s="255"/>
      <c r="U49" s="255"/>
      <c r="V49" s="255"/>
      <c r="W49" s="255"/>
      <c r="X49" s="255"/>
      <c r="Y49" s="255"/>
      <c r="Z49" s="257"/>
    </row>
    <row r="50" spans="1:30" s="10" customFormat="1" ht="19.5">
      <c r="A50" s="91">
        <f>$A$41-(WEEKDAY($A$41,1)-(開始_日-1))-IF((WEEKDAY($A$41,1)-(開始_日-1))&lt;=0,7,0)+1</f>
        <v>45746</v>
      </c>
      <c r="B50" s="12"/>
      <c r="C50" s="36">
        <f>A50+1</f>
        <v>45747</v>
      </c>
      <c r="D50" s="13"/>
      <c r="E50" s="36">
        <f>C50+1</f>
        <v>45748</v>
      </c>
      <c r="F50" s="13"/>
      <c r="G50" s="36">
        <f>E50+1</f>
        <v>45749</v>
      </c>
      <c r="H50" s="13"/>
      <c r="I50" s="36">
        <f>G50+1</f>
        <v>45750</v>
      </c>
      <c r="J50" s="13"/>
      <c r="K50" s="243">
        <f>I50+1</f>
        <v>45751</v>
      </c>
      <c r="L50" s="244"/>
      <c r="M50" s="241"/>
      <c r="N50" s="241"/>
      <c r="O50" s="241"/>
      <c r="P50" s="241"/>
      <c r="Q50" s="241"/>
      <c r="R50" s="242"/>
      <c r="S50" s="245">
        <f>K50+1</f>
        <v>45752</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45753</v>
      </c>
      <c r="B54" s="12"/>
      <c r="C54" s="36">
        <f>A54+1</f>
        <v>45754</v>
      </c>
      <c r="D54" s="13"/>
      <c r="E54" s="36">
        <f>C54+1</f>
        <v>45755</v>
      </c>
      <c r="F54" s="99"/>
      <c r="G54" s="36">
        <f>E54+1</f>
        <v>45756</v>
      </c>
      <c r="I54" s="36">
        <f>G54+1</f>
        <v>45757</v>
      </c>
      <c r="J54" s="13"/>
      <c r="K54" s="243">
        <f>I54+1</f>
        <v>45758</v>
      </c>
      <c r="L54" s="244"/>
      <c r="M54" s="241"/>
      <c r="N54" s="241"/>
      <c r="O54" s="241"/>
      <c r="P54" s="241"/>
      <c r="Q54" s="241"/>
      <c r="R54" s="242"/>
      <c r="S54" s="245">
        <f>K54+1</f>
        <v>45759</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45760</v>
      </c>
      <c r="B58" s="12"/>
      <c r="C58" s="36">
        <f>A58+1</f>
        <v>45761</v>
      </c>
      <c r="D58" s="13"/>
      <c r="E58" s="36">
        <f>C58+1</f>
        <v>45762</v>
      </c>
      <c r="F58" s="13"/>
      <c r="G58" s="36">
        <f>E58+1</f>
        <v>45763</v>
      </c>
      <c r="H58" s="100" t="s">
        <v>22</v>
      </c>
      <c r="I58" s="36">
        <f>G58+1</f>
        <v>45764</v>
      </c>
      <c r="J58" s="13"/>
      <c r="K58" s="243">
        <f>I58+1</f>
        <v>45765</v>
      </c>
      <c r="L58" s="244"/>
      <c r="M58" s="241"/>
      <c r="N58" s="241"/>
      <c r="O58" s="241"/>
      <c r="P58" s="241"/>
      <c r="Q58" s="241"/>
      <c r="R58" s="242"/>
      <c r="S58" s="331">
        <f>K58+1</f>
        <v>45766</v>
      </c>
      <c r="T58" s="332"/>
      <c r="U58" s="271" t="s">
        <v>25</v>
      </c>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30"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45767</v>
      </c>
      <c r="B62" s="12"/>
      <c r="C62" s="36">
        <f>A62+1</f>
        <v>45768</v>
      </c>
      <c r="D62" s="111"/>
      <c r="E62" s="36">
        <f>C62+1</f>
        <v>45769</v>
      </c>
      <c r="G62" s="92">
        <f>E62+1</f>
        <v>45770</v>
      </c>
      <c r="H62" s="100" t="s">
        <v>37</v>
      </c>
      <c r="I62" s="36">
        <f>G62+1</f>
        <v>45771</v>
      </c>
      <c r="J62" s="13"/>
      <c r="K62" s="243">
        <f>I62+1</f>
        <v>45772</v>
      </c>
      <c r="L62" s="244"/>
      <c r="M62" s="250"/>
      <c r="N62" s="250"/>
      <c r="O62" s="250"/>
      <c r="P62" s="250"/>
      <c r="Q62" s="250"/>
      <c r="R62" s="251"/>
      <c r="S62" s="245">
        <f>K62+1</f>
        <v>45773</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45774</v>
      </c>
      <c r="B66" s="12"/>
      <c r="C66" s="36">
        <f>A66+1</f>
        <v>45775</v>
      </c>
      <c r="D66" s="13"/>
      <c r="E66" s="36">
        <f>C66+1</f>
        <v>45776</v>
      </c>
      <c r="F66" s="13"/>
      <c r="G66" s="36">
        <f>E66+1</f>
        <v>45777</v>
      </c>
      <c r="H66" s="100" t="s">
        <v>22</v>
      </c>
      <c r="I66" s="36">
        <f>G66+1</f>
        <v>45778</v>
      </c>
      <c r="J66" s="13"/>
      <c r="K66" s="243">
        <f>I66+1</f>
        <v>45779</v>
      </c>
      <c r="L66" s="244"/>
      <c r="M66" s="241"/>
      <c r="N66" s="241"/>
      <c r="O66" s="241"/>
      <c r="P66" s="241"/>
      <c r="Q66" s="241"/>
      <c r="R66" s="242"/>
      <c r="S66" s="245">
        <f>K66+1</f>
        <v>45780</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45781</v>
      </c>
      <c r="B70" s="12"/>
      <c r="C70" s="36">
        <f>A70+1</f>
        <v>45782</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row>
  </sheetData>
  <mergeCells count="34">
    <mergeCell ref="M67:R67"/>
    <mergeCell ref="U67:Z67"/>
    <mergeCell ref="K62:L62"/>
    <mergeCell ref="M62:R62"/>
    <mergeCell ref="S62:T62"/>
    <mergeCell ref="U62:Z62"/>
    <mergeCell ref="K66:L66"/>
    <mergeCell ref="M66:R66"/>
    <mergeCell ref="S66:T66"/>
    <mergeCell ref="U66:Z66"/>
    <mergeCell ref="K54:L54"/>
    <mergeCell ref="M54:R54"/>
    <mergeCell ref="S54:T54"/>
    <mergeCell ref="U54:Z54"/>
    <mergeCell ref="K58:L58"/>
    <mergeCell ref="M58:R58"/>
    <mergeCell ref="S58:T58"/>
    <mergeCell ref="U58:Z58"/>
    <mergeCell ref="K49:R49"/>
    <mergeCell ref="S49:Z49"/>
    <mergeCell ref="K50:L50"/>
    <mergeCell ref="M50:R50"/>
    <mergeCell ref="S50:T50"/>
    <mergeCell ref="U50:Z50"/>
    <mergeCell ref="D2:O3"/>
    <mergeCell ref="C4:R8"/>
    <mergeCell ref="A41:H47"/>
    <mergeCell ref="K41:Q41"/>
    <mergeCell ref="S41:Y41"/>
    <mergeCell ref="A49:B49"/>
    <mergeCell ref="C49:D49"/>
    <mergeCell ref="E49:F49"/>
    <mergeCell ref="G49:H49"/>
    <mergeCell ref="I49:J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39" priority="3">
      <formula>MONTH(A50)&lt;&gt;MONTH($A$41)</formula>
    </cfRule>
    <cfRule type="expression" dxfId="38" priority="4">
      <formula>OR(WEEKDAY(A50,1)=1,WEEKDAY(A50,1)=7)</formula>
    </cfRule>
  </conditionalFormatting>
  <conditionalFormatting sqref="I50:I51">
    <cfRule type="expression" dxfId="37" priority="1">
      <formula>MONTH(I50)&lt;&gt;MONTH($A$41)</formula>
    </cfRule>
    <cfRule type="expression" dxfId="36" priority="2">
      <formula>OR(WEEKDAY(I50,1)=1,WEEKDAY(I50,1)=7)</formula>
    </cfRule>
  </conditionalFormatting>
  <hyperlinks>
    <hyperlink ref="K73:Z73" r:id="rId1" display="https://www.vertex42.com/calendars/" xr:uid="{6EA4762A-EDB8-4017-B42E-B52C948431BB}"/>
    <hyperlink ref="K72:Z72" r:id="rId2" display="Calendar Templates by Vertex42" xr:uid="{CB473F01-43BB-43F5-A66E-6743303E4A71}"/>
  </hyperlinks>
  <printOptions horizontalCentered="1"/>
  <pageMargins left="0.24" right="0.17" top="0.23622047244094491" bottom="0.23622047244094491" header="0.23622047244094491" footer="0.23622047244094491"/>
  <pageSetup paperSize="9" scale="6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D2329-0BA6-4BD7-A6C8-4ADE8ECB9DE3}">
  <sheetPr>
    <pageSetUpPr fitToPage="1"/>
  </sheetPr>
  <dimension ref="A1:AD73"/>
  <sheetViews>
    <sheetView showGridLines="0" view="pageBreakPreview" topLeftCell="A29" zoomScale="55" zoomScaleNormal="100" zoomScaleSheetLayoutView="55" workbookViewId="0">
      <selection activeCell="J72" sqref="J72"/>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27" width="4.33203125" style="17" customWidth="1"/>
    <col min="28"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DATE('４月'!AD56,'４月'!AD57+14,1)</f>
        <v>45809</v>
      </c>
      <c r="B41" s="252"/>
      <c r="C41" s="253"/>
      <c r="D41" s="253"/>
      <c r="E41" s="253"/>
      <c r="F41" s="253"/>
      <c r="G41" s="253"/>
      <c r="H41" s="253"/>
      <c r="I41" s="39"/>
      <c r="J41" s="39"/>
      <c r="K41" s="256">
        <f>DATE(YEAR(A41),MONTH(A41)-1,1)</f>
        <v>45778</v>
      </c>
      <c r="L41" s="256"/>
      <c r="M41" s="256"/>
      <c r="N41" s="256"/>
      <c r="O41" s="256"/>
      <c r="P41" s="256"/>
      <c r="Q41" s="256"/>
      <c r="R41" s="42"/>
      <c r="S41" s="256">
        <f>DATE(YEAR(A41),MONTH(A41)+1,1)</f>
        <v>45839</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f t="shared" si="0"/>
        <v>45778</v>
      </c>
      <c r="P43" s="37">
        <f t="shared" si="0"/>
        <v>45779</v>
      </c>
      <c r="Q43" s="37">
        <f t="shared" si="0"/>
        <v>45780</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f t="shared" si="1"/>
        <v>45839</v>
      </c>
      <c r="V43" s="37">
        <f t="shared" si="1"/>
        <v>45840</v>
      </c>
      <c r="W43" s="37">
        <f t="shared" si="1"/>
        <v>45841</v>
      </c>
      <c r="X43" s="37">
        <f t="shared" si="1"/>
        <v>45842</v>
      </c>
      <c r="Y43" s="37">
        <f t="shared" si="1"/>
        <v>45843</v>
      </c>
    </row>
    <row r="44" spans="1:26" s="4" customFormat="1" ht="9" customHeight="1">
      <c r="A44" s="253"/>
      <c r="B44" s="253"/>
      <c r="C44" s="253"/>
      <c r="D44" s="253"/>
      <c r="E44" s="253"/>
      <c r="F44" s="253"/>
      <c r="G44" s="253"/>
      <c r="H44" s="253"/>
      <c r="I44" s="1"/>
      <c r="J44" s="1"/>
      <c r="K44" s="37">
        <f t="shared" si="0"/>
        <v>45781</v>
      </c>
      <c r="L44" s="37">
        <f t="shared" si="0"/>
        <v>45782</v>
      </c>
      <c r="M44" s="37">
        <f t="shared" si="0"/>
        <v>45783</v>
      </c>
      <c r="N44" s="37">
        <f t="shared" si="0"/>
        <v>45784</v>
      </c>
      <c r="O44" s="37">
        <f t="shared" si="0"/>
        <v>45785</v>
      </c>
      <c r="P44" s="37">
        <f t="shared" si="0"/>
        <v>45786</v>
      </c>
      <c r="Q44" s="37">
        <f t="shared" si="0"/>
        <v>45787</v>
      </c>
      <c r="R44" s="2"/>
      <c r="S44" s="37">
        <f t="shared" si="1"/>
        <v>45844</v>
      </c>
      <c r="T44" s="37">
        <f t="shared" si="1"/>
        <v>45845</v>
      </c>
      <c r="U44" s="37">
        <f t="shared" si="1"/>
        <v>45846</v>
      </c>
      <c r="V44" s="37">
        <f t="shared" si="1"/>
        <v>45847</v>
      </c>
      <c r="W44" s="37">
        <f t="shared" si="1"/>
        <v>45848</v>
      </c>
      <c r="X44" s="37">
        <f t="shared" si="1"/>
        <v>45849</v>
      </c>
      <c r="Y44" s="37">
        <f t="shared" si="1"/>
        <v>45850</v>
      </c>
    </row>
    <row r="45" spans="1:26" s="4" customFormat="1" ht="9" customHeight="1">
      <c r="A45" s="253"/>
      <c r="B45" s="253"/>
      <c r="C45" s="253"/>
      <c r="D45" s="253"/>
      <c r="E45" s="253"/>
      <c r="F45" s="253"/>
      <c r="G45" s="253"/>
      <c r="H45" s="252"/>
      <c r="I45" s="39"/>
      <c r="J45" s="39"/>
      <c r="K45" s="37">
        <f t="shared" si="0"/>
        <v>45788</v>
      </c>
      <c r="L45" s="37">
        <f t="shared" si="0"/>
        <v>45789</v>
      </c>
      <c r="M45" s="37">
        <f t="shared" si="0"/>
        <v>45790</v>
      </c>
      <c r="N45" s="37">
        <f t="shared" si="0"/>
        <v>45791</v>
      </c>
      <c r="O45" s="37">
        <f t="shared" si="0"/>
        <v>45792</v>
      </c>
      <c r="P45" s="37">
        <f t="shared" si="0"/>
        <v>45793</v>
      </c>
      <c r="Q45" s="37">
        <f t="shared" si="0"/>
        <v>45794</v>
      </c>
      <c r="R45" s="2"/>
      <c r="S45" s="37">
        <f t="shared" si="1"/>
        <v>45851</v>
      </c>
      <c r="T45" s="37">
        <f t="shared" si="1"/>
        <v>45852</v>
      </c>
      <c r="U45" s="37">
        <f t="shared" si="1"/>
        <v>45853</v>
      </c>
      <c r="V45" s="37">
        <f t="shared" si="1"/>
        <v>45854</v>
      </c>
      <c r="W45" s="37">
        <f t="shared" si="1"/>
        <v>45855</v>
      </c>
      <c r="X45" s="37">
        <f t="shared" si="1"/>
        <v>45856</v>
      </c>
      <c r="Y45" s="37">
        <f t="shared" si="1"/>
        <v>45857</v>
      </c>
    </row>
    <row r="46" spans="1:26" s="4" customFormat="1" ht="9" customHeight="1">
      <c r="A46" s="253"/>
      <c r="B46" s="253"/>
      <c r="C46" s="253"/>
      <c r="D46" s="253"/>
      <c r="E46" s="253"/>
      <c r="F46" s="253"/>
      <c r="G46" s="253"/>
      <c r="H46" s="253"/>
      <c r="I46" s="39"/>
      <c r="J46" s="39"/>
      <c r="K46" s="37">
        <f t="shared" si="0"/>
        <v>45795</v>
      </c>
      <c r="L46" s="37">
        <f t="shared" si="0"/>
        <v>45796</v>
      </c>
      <c r="M46" s="37">
        <f t="shared" si="0"/>
        <v>45797</v>
      </c>
      <c r="N46" s="37">
        <f t="shared" si="0"/>
        <v>45798</v>
      </c>
      <c r="O46" s="37">
        <f t="shared" si="0"/>
        <v>45799</v>
      </c>
      <c r="P46" s="37">
        <f t="shared" si="0"/>
        <v>45800</v>
      </c>
      <c r="Q46" s="37">
        <f t="shared" si="0"/>
        <v>45801</v>
      </c>
      <c r="R46" s="2"/>
      <c r="S46" s="37">
        <f t="shared" si="1"/>
        <v>45858</v>
      </c>
      <c r="T46" s="37">
        <f t="shared" si="1"/>
        <v>45859</v>
      </c>
      <c r="U46" s="37">
        <f t="shared" si="1"/>
        <v>45860</v>
      </c>
      <c r="V46" s="37">
        <f t="shared" si="1"/>
        <v>45861</v>
      </c>
      <c r="W46" s="37">
        <f t="shared" si="1"/>
        <v>45862</v>
      </c>
      <c r="X46" s="37">
        <f t="shared" si="1"/>
        <v>45863</v>
      </c>
      <c r="Y46" s="37">
        <f t="shared" si="1"/>
        <v>45864</v>
      </c>
    </row>
    <row r="47" spans="1:26" s="4" customFormat="1" ht="9" customHeight="1">
      <c r="A47" s="253"/>
      <c r="B47" s="253"/>
      <c r="C47" s="253"/>
      <c r="D47" s="253"/>
      <c r="E47" s="253"/>
      <c r="F47" s="253"/>
      <c r="G47" s="253"/>
      <c r="H47" s="253"/>
      <c r="I47" s="39"/>
      <c r="J47" s="39"/>
      <c r="K47" s="37">
        <f t="shared" si="0"/>
        <v>45802</v>
      </c>
      <c r="L47" s="37">
        <f t="shared" si="0"/>
        <v>45803</v>
      </c>
      <c r="M47" s="37">
        <f t="shared" si="0"/>
        <v>45804</v>
      </c>
      <c r="N47" s="37">
        <f t="shared" si="0"/>
        <v>45805</v>
      </c>
      <c r="O47" s="37">
        <f t="shared" si="0"/>
        <v>45806</v>
      </c>
      <c r="P47" s="37">
        <f t="shared" si="0"/>
        <v>45807</v>
      </c>
      <c r="Q47" s="37">
        <f t="shared" si="0"/>
        <v>45808</v>
      </c>
      <c r="R47" s="2"/>
      <c r="S47" s="37">
        <f t="shared" si="1"/>
        <v>45865</v>
      </c>
      <c r="T47" s="37">
        <f t="shared" si="1"/>
        <v>45866</v>
      </c>
      <c r="U47" s="37">
        <f t="shared" si="1"/>
        <v>45867</v>
      </c>
      <c r="V47" s="37">
        <f t="shared" si="1"/>
        <v>45868</v>
      </c>
      <c r="W47" s="37">
        <f t="shared" si="1"/>
        <v>45869</v>
      </c>
      <c r="X47" s="37" t="str">
        <f t="shared" si="1"/>
        <v/>
      </c>
      <c r="Y47" s="37" t="str">
        <f t="shared" si="1"/>
        <v/>
      </c>
    </row>
    <row r="48" spans="1:26" s="9" customFormat="1" ht="9" customHeight="1">
      <c r="A48" s="5" t="s">
        <v>87</v>
      </c>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45809</v>
      </c>
      <c r="B49" s="255"/>
      <c r="C49" s="255">
        <f>C50</f>
        <v>45810</v>
      </c>
      <c r="D49" s="255"/>
      <c r="E49" s="255">
        <f>E50</f>
        <v>45811</v>
      </c>
      <c r="F49" s="255"/>
      <c r="G49" s="255">
        <f>G50</f>
        <v>45812</v>
      </c>
      <c r="H49" s="255"/>
      <c r="I49" s="255">
        <f>I50</f>
        <v>45813</v>
      </c>
      <c r="J49" s="255"/>
      <c r="K49" s="255">
        <f>K50</f>
        <v>45814</v>
      </c>
      <c r="L49" s="255"/>
      <c r="M49" s="255"/>
      <c r="N49" s="255"/>
      <c r="O49" s="255"/>
      <c r="P49" s="255"/>
      <c r="Q49" s="255"/>
      <c r="R49" s="255"/>
      <c r="S49" s="255">
        <f>S50</f>
        <v>45815</v>
      </c>
      <c r="T49" s="255"/>
      <c r="U49" s="255"/>
      <c r="V49" s="255"/>
      <c r="W49" s="255"/>
      <c r="X49" s="255"/>
      <c r="Y49" s="255"/>
      <c r="Z49" s="257"/>
      <c r="AA49" s="228"/>
      <c r="AB49" s="228"/>
    </row>
    <row r="50" spans="1:30" s="10" customFormat="1" ht="19.5">
      <c r="A50" s="91">
        <f>$A$41-(WEEKDAY($A$41,1)-(開始_日-1))-IF((WEEKDAY($A$41,1)-(開始_日-1))&lt;=0,7,0)+1</f>
        <v>45809</v>
      </c>
      <c r="B50" s="12"/>
      <c r="C50" s="36">
        <f>A50+1</f>
        <v>45810</v>
      </c>
      <c r="D50" s="13"/>
      <c r="E50" s="36">
        <f>C50+1</f>
        <v>45811</v>
      </c>
      <c r="F50" s="13"/>
      <c r="G50" s="36">
        <f>E50+1</f>
        <v>45812</v>
      </c>
      <c r="H50" s="13"/>
      <c r="I50" s="36">
        <f>G50+1</f>
        <v>45813</v>
      </c>
      <c r="J50" s="13"/>
      <c r="K50" s="243">
        <f>I50+1</f>
        <v>45814</v>
      </c>
      <c r="L50" s="244"/>
      <c r="M50" s="241"/>
      <c r="N50" s="241"/>
      <c r="O50" s="241"/>
      <c r="P50" s="241"/>
      <c r="Q50" s="241"/>
      <c r="R50" s="242"/>
      <c r="S50" s="245">
        <f>K50+1</f>
        <v>45815</v>
      </c>
      <c r="T50" s="246"/>
      <c r="U50" s="236"/>
      <c r="V50" s="236"/>
      <c r="W50" s="236"/>
      <c r="X50" s="236"/>
      <c r="Y50" s="236"/>
      <c r="Z50" s="237"/>
      <c r="AA50" s="228"/>
      <c r="AB50" s="228"/>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c r="AA51" s="228"/>
      <c r="AB51" s="228"/>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c r="AA52" s="228"/>
      <c r="AB52" s="228"/>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228"/>
      <c r="AB53" s="228"/>
    </row>
    <row r="54" spans="1:30" s="10" customFormat="1" ht="19.5">
      <c r="A54" s="91">
        <f>S50+1</f>
        <v>45816</v>
      </c>
      <c r="B54" s="12"/>
      <c r="C54" s="36">
        <f>A54+1</f>
        <v>45817</v>
      </c>
      <c r="D54" s="13"/>
      <c r="E54" s="36">
        <f>C54+1</f>
        <v>45818</v>
      </c>
      <c r="F54" s="99"/>
      <c r="G54" s="36">
        <f>E54+1</f>
        <v>45819</v>
      </c>
      <c r="I54" s="36">
        <f>G54+1</f>
        <v>45820</v>
      </c>
      <c r="J54" s="13"/>
      <c r="K54" s="243">
        <f>I54+1</f>
        <v>45821</v>
      </c>
      <c r="L54" s="244"/>
      <c r="M54" s="241"/>
      <c r="N54" s="241"/>
      <c r="O54" s="241"/>
      <c r="P54" s="241"/>
      <c r="Q54" s="241"/>
      <c r="R54" s="242"/>
      <c r="S54" s="245">
        <f>K54+1</f>
        <v>45822</v>
      </c>
      <c r="T54" s="246"/>
      <c r="U54" s="236"/>
      <c r="V54" s="236"/>
      <c r="W54" s="236"/>
      <c r="X54" s="236"/>
      <c r="Y54" s="236"/>
      <c r="Z54" s="237"/>
      <c r="AA54" s="228"/>
      <c r="AB54" s="228"/>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c r="AA55" s="228"/>
      <c r="AB55" s="228"/>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c r="AA56" s="228"/>
      <c r="AB56" s="229"/>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A57" s="228"/>
      <c r="AB57" s="228"/>
      <c r="AD57" s="10">
        <v>1</v>
      </c>
    </row>
    <row r="58" spans="1:30" s="10" customFormat="1" ht="19.5">
      <c r="A58" s="91">
        <f>S54+1</f>
        <v>45823</v>
      </c>
      <c r="B58" s="12"/>
      <c r="C58" s="36">
        <f>A58+1</f>
        <v>45824</v>
      </c>
      <c r="D58" s="13"/>
      <c r="E58" s="36">
        <f>C58+1</f>
        <v>45825</v>
      </c>
      <c r="F58" s="13"/>
      <c r="G58" s="36">
        <f>E58+1</f>
        <v>45826</v>
      </c>
      <c r="H58" s="100"/>
      <c r="I58" s="36">
        <f>G58+1</f>
        <v>45827</v>
      </c>
      <c r="J58" s="13"/>
      <c r="K58" s="243">
        <f>I58+1</f>
        <v>45828</v>
      </c>
      <c r="L58" s="244"/>
      <c r="M58" s="241"/>
      <c r="N58" s="241"/>
      <c r="O58" s="241"/>
      <c r="P58" s="241"/>
      <c r="Q58" s="241"/>
      <c r="R58" s="242"/>
      <c r="S58" s="331">
        <f>K58+1</f>
        <v>45829</v>
      </c>
      <c r="T58" s="332"/>
      <c r="U58" s="271" t="s">
        <v>88</v>
      </c>
      <c r="V58" s="271"/>
      <c r="W58" s="271"/>
      <c r="X58" s="271"/>
      <c r="Y58" s="271"/>
      <c r="Z58" s="272"/>
      <c r="AA58" s="228"/>
      <c r="AB58" s="228"/>
    </row>
    <row r="59" spans="1:30"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c r="AA59" s="228"/>
      <c r="AB59" s="228"/>
    </row>
    <row r="60" spans="1:30"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c r="AA60" s="228"/>
      <c r="AB60" s="228"/>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228"/>
      <c r="AB61" s="228"/>
    </row>
    <row r="62" spans="1:30" s="10" customFormat="1" ht="19.5">
      <c r="A62" s="91">
        <f>S58+1</f>
        <v>45830</v>
      </c>
      <c r="B62" s="12"/>
      <c r="C62" s="36">
        <f>A62+1</f>
        <v>45831</v>
      </c>
      <c r="D62" s="111"/>
      <c r="E62" s="36">
        <f>C62+1</f>
        <v>45832</v>
      </c>
      <c r="G62" s="232">
        <v>25</v>
      </c>
      <c r="H62" s="100"/>
      <c r="I62" s="231">
        <f>G62+1</f>
        <v>26</v>
      </c>
      <c r="J62" s="230"/>
      <c r="K62" s="333">
        <f>I62+1</f>
        <v>27</v>
      </c>
      <c r="L62" s="334"/>
      <c r="M62" s="250"/>
      <c r="N62" s="250"/>
      <c r="O62" s="250"/>
      <c r="P62" s="250"/>
      <c r="Q62" s="250"/>
      <c r="R62" s="251"/>
      <c r="S62" s="335">
        <f>K62+1</f>
        <v>28</v>
      </c>
      <c r="T62" s="336"/>
      <c r="U62" s="236"/>
      <c r="V62" s="236"/>
      <c r="W62" s="236"/>
      <c r="X62" s="236"/>
      <c r="Y62" s="236"/>
      <c r="Z62" s="237"/>
      <c r="AA62" s="228"/>
      <c r="AB62" s="228"/>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c r="AA63" s="228"/>
      <c r="AB63" s="228"/>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c r="AA64" s="228"/>
      <c r="AB64" s="229"/>
    </row>
    <row r="65" spans="1:28"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c r="AA65" s="228"/>
      <c r="AB65" s="228"/>
    </row>
    <row r="66" spans="1:28" s="10" customFormat="1" ht="19.5">
      <c r="A66" s="91">
        <f>S62+1</f>
        <v>29</v>
      </c>
      <c r="B66" s="12"/>
      <c r="C66" s="36">
        <f>A66+1</f>
        <v>30</v>
      </c>
      <c r="D66" s="13"/>
      <c r="E66" s="36">
        <v>1</v>
      </c>
      <c r="F66" s="13"/>
      <c r="G66" s="36">
        <f>E66+1</f>
        <v>2</v>
      </c>
      <c r="H66" s="100"/>
      <c r="I66" s="36">
        <f>G66+1</f>
        <v>3</v>
      </c>
      <c r="J66" s="13"/>
      <c r="K66" s="243">
        <f>I66+1</f>
        <v>4</v>
      </c>
      <c r="L66" s="244"/>
      <c r="M66" s="241"/>
      <c r="N66" s="241"/>
      <c r="O66" s="241"/>
      <c r="P66" s="241"/>
      <c r="Q66" s="241"/>
      <c r="R66" s="242"/>
      <c r="S66" s="245">
        <f>K66+1</f>
        <v>5</v>
      </c>
      <c r="T66" s="246"/>
      <c r="U66" s="236"/>
      <c r="V66" s="236"/>
      <c r="W66" s="236"/>
      <c r="X66" s="236"/>
      <c r="Y66" s="236"/>
      <c r="Z66" s="237"/>
      <c r="AA66" s="228"/>
      <c r="AB66" s="228"/>
    </row>
    <row r="67" spans="1:28"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c r="AA67" s="228"/>
      <c r="AB67" s="228"/>
    </row>
    <row r="68" spans="1:28"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c r="AA68" s="228"/>
      <c r="AB68" s="228"/>
    </row>
    <row r="69" spans="1:28"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c r="AA69" s="228"/>
      <c r="AB69" s="228"/>
    </row>
    <row r="70" spans="1:28" ht="19.5">
      <c r="A70" s="91">
        <f>S66+1</f>
        <v>6</v>
      </c>
      <c r="B70" s="12"/>
      <c r="C70" s="36">
        <f>A70+1</f>
        <v>7</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c r="AA70" s="228"/>
      <c r="AB70" s="228"/>
    </row>
    <row r="71" spans="1:28"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c r="AA71" s="228"/>
      <c r="AB71" s="228"/>
    </row>
    <row r="72" spans="1:28"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c r="AA72" s="228"/>
      <c r="AB72" s="228"/>
    </row>
    <row r="73" spans="1:28"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c r="AA73" s="228"/>
      <c r="AB73" s="228"/>
    </row>
  </sheetData>
  <mergeCells count="34">
    <mergeCell ref="A49:B49"/>
    <mergeCell ref="C49:D49"/>
    <mergeCell ref="E49:F49"/>
    <mergeCell ref="G49:H49"/>
    <mergeCell ref="I49:J49"/>
    <mergeCell ref="D2:O3"/>
    <mergeCell ref="C4:R8"/>
    <mergeCell ref="A41:H47"/>
    <mergeCell ref="K41:Q41"/>
    <mergeCell ref="S41:Y41"/>
    <mergeCell ref="K49:R49"/>
    <mergeCell ref="S49:Z49"/>
    <mergeCell ref="K50:L50"/>
    <mergeCell ref="M50:R50"/>
    <mergeCell ref="S50:T50"/>
    <mergeCell ref="U50:Z50"/>
    <mergeCell ref="K54:L54"/>
    <mergeCell ref="M54:R54"/>
    <mergeCell ref="S54:T54"/>
    <mergeCell ref="U54:Z54"/>
    <mergeCell ref="K58:L58"/>
    <mergeCell ref="M58:R58"/>
    <mergeCell ref="S58:T58"/>
    <mergeCell ref="U58:Z58"/>
    <mergeCell ref="M67:R67"/>
    <mergeCell ref="U67:Z67"/>
    <mergeCell ref="K62:L62"/>
    <mergeCell ref="M62:R62"/>
    <mergeCell ref="S62:T62"/>
    <mergeCell ref="U62:Z62"/>
    <mergeCell ref="K66:L66"/>
    <mergeCell ref="M66:R66"/>
    <mergeCell ref="S66:T66"/>
    <mergeCell ref="U66:Z66"/>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35" priority="3">
      <formula>MONTH(A50)&lt;&gt;MONTH($A$41)</formula>
    </cfRule>
    <cfRule type="expression" dxfId="34" priority="4">
      <formula>OR(WEEKDAY(A50,1)=1,WEEKDAY(A50,1)=7)</formula>
    </cfRule>
  </conditionalFormatting>
  <conditionalFormatting sqref="I50:I51">
    <cfRule type="expression" dxfId="33" priority="1">
      <formula>MONTH(I50)&lt;&gt;MONTH($A$41)</formula>
    </cfRule>
    <cfRule type="expression" dxfId="32" priority="2">
      <formula>OR(WEEKDAY(I50,1)=1,WEEKDAY(I50,1)=7)</formula>
    </cfRule>
  </conditionalFormatting>
  <hyperlinks>
    <hyperlink ref="K73:Z73" r:id="rId1" display="https://www.vertex42.com/calendars/" xr:uid="{5AC08A45-EEAE-43E6-8F0F-9391C630A8AE}"/>
    <hyperlink ref="K72:Z72" r:id="rId2" display="Calendar Templates by Vertex42" xr:uid="{29FCAC60-BA79-467E-B88B-FA86986ACF8F}"/>
  </hyperlinks>
  <printOptions horizontalCentered="1"/>
  <pageMargins left="0.24" right="0.17" top="0.23622047244094491" bottom="0.23622047244094491" header="0.23622047244094491" footer="0.23622047244094491"/>
  <pageSetup paperSize="9" scale="60"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E8278-807A-48E2-BC9D-43C8F15EC3AD}">
  <sheetPr>
    <pageSetUpPr fitToPage="1"/>
  </sheetPr>
  <dimension ref="A1:AD73"/>
  <sheetViews>
    <sheetView showGridLines="0" view="pageBreakPreview" topLeftCell="A41" zoomScaleNormal="100" zoomScaleSheetLayoutView="100" workbookViewId="0">
      <selection activeCell="A41" sqref="A41:H4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27" width="4.33203125" style="17" customWidth="1"/>
    <col min="28"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c r="D40"/>
      <c r="J40"/>
    </row>
    <row r="41" spans="1:26" s="2" customFormat="1" ht="15" customHeight="1">
      <c r="A41" s="252">
        <f>DATE('４月'!AD56,'４月'!AD57+11,1)</f>
        <v>45717</v>
      </c>
      <c r="B41" s="252"/>
      <c r="C41" s="253"/>
      <c r="D41" s="253"/>
      <c r="E41" s="253"/>
      <c r="F41" s="253"/>
      <c r="G41" s="253"/>
      <c r="H41" s="253"/>
      <c r="I41" s="39"/>
      <c r="J41" s="39"/>
      <c r="K41" s="256">
        <f>DATE(YEAR(A41),MONTH(A41)-1,1)</f>
        <v>45689</v>
      </c>
      <c r="L41" s="256"/>
      <c r="M41" s="256"/>
      <c r="N41" s="256"/>
      <c r="O41" s="256"/>
      <c r="P41" s="256"/>
      <c r="Q41" s="256"/>
      <c r="R41" s="42"/>
      <c r="S41" s="256">
        <f>DATE(YEAR(A41),MONTH(A41)+1,1)</f>
        <v>45748</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t="str">
        <f t="shared" si="0"/>
        <v/>
      </c>
      <c r="Q43" s="37">
        <f t="shared" si="0"/>
        <v>45689</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f t="shared" si="1"/>
        <v>45748</v>
      </c>
      <c r="V43" s="37">
        <f t="shared" si="1"/>
        <v>45749</v>
      </c>
      <c r="W43" s="37">
        <f t="shared" si="1"/>
        <v>45750</v>
      </c>
      <c r="X43" s="37">
        <f t="shared" si="1"/>
        <v>45751</v>
      </c>
      <c r="Y43" s="37">
        <f t="shared" si="1"/>
        <v>45752</v>
      </c>
    </row>
    <row r="44" spans="1:26" s="4" customFormat="1" ht="9" customHeight="1">
      <c r="A44" s="253"/>
      <c r="B44" s="253"/>
      <c r="C44" s="253"/>
      <c r="D44" s="253"/>
      <c r="E44" s="253"/>
      <c r="F44" s="253"/>
      <c r="G44" s="253"/>
      <c r="H44" s="253"/>
      <c r="I44" s="1"/>
      <c r="J44" s="1"/>
      <c r="K44" s="37">
        <f t="shared" si="0"/>
        <v>45690</v>
      </c>
      <c r="L44" s="37">
        <f t="shared" si="0"/>
        <v>45691</v>
      </c>
      <c r="M44" s="37">
        <f t="shared" si="0"/>
        <v>45692</v>
      </c>
      <c r="N44" s="37">
        <f t="shared" si="0"/>
        <v>45693</v>
      </c>
      <c r="O44" s="37">
        <f t="shared" si="0"/>
        <v>45694</v>
      </c>
      <c r="P44" s="37">
        <f t="shared" si="0"/>
        <v>45695</v>
      </c>
      <c r="Q44" s="37">
        <f t="shared" si="0"/>
        <v>45696</v>
      </c>
      <c r="R44" s="2"/>
      <c r="S44" s="37">
        <f t="shared" si="1"/>
        <v>45753</v>
      </c>
      <c r="T44" s="37">
        <f t="shared" si="1"/>
        <v>45754</v>
      </c>
      <c r="U44" s="37">
        <f t="shared" si="1"/>
        <v>45755</v>
      </c>
      <c r="V44" s="37">
        <f t="shared" si="1"/>
        <v>45756</v>
      </c>
      <c r="W44" s="37">
        <f t="shared" si="1"/>
        <v>45757</v>
      </c>
      <c r="X44" s="37">
        <f t="shared" si="1"/>
        <v>45758</v>
      </c>
      <c r="Y44" s="37">
        <f t="shared" si="1"/>
        <v>45759</v>
      </c>
    </row>
    <row r="45" spans="1:26" s="4" customFormat="1" ht="9" customHeight="1">
      <c r="A45" s="253"/>
      <c r="B45" s="253"/>
      <c r="C45" s="253"/>
      <c r="D45" s="253"/>
      <c r="E45" s="253"/>
      <c r="F45" s="253"/>
      <c r="G45" s="253"/>
      <c r="H45" s="252"/>
      <c r="I45" s="39"/>
      <c r="J45" s="39"/>
      <c r="K45" s="37">
        <f t="shared" si="0"/>
        <v>45697</v>
      </c>
      <c r="L45" s="37">
        <f t="shared" si="0"/>
        <v>45698</v>
      </c>
      <c r="M45" s="37">
        <f t="shared" si="0"/>
        <v>45699</v>
      </c>
      <c r="N45" s="37">
        <f t="shared" si="0"/>
        <v>45700</v>
      </c>
      <c r="O45" s="37">
        <f t="shared" si="0"/>
        <v>45701</v>
      </c>
      <c r="P45" s="37">
        <f t="shared" si="0"/>
        <v>45702</v>
      </c>
      <c r="Q45" s="37">
        <f t="shared" si="0"/>
        <v>45703</v>
      </c>
      <c r="R45" s="2"/>
      <c r="S45" s="37">
        <f t="shared" si="1"/>
        <v>45760</v>
      </c>
      <c r="T45" s="37">
        <f t="shared" si="1"/>
        <v>45761</v>
      </c>
      <c r="U45" s="37">
        <f t="shared" si="1"/>
        <v>45762</v>
      </c>
      <c r="V45" s="37">
        <f t="shared" si="1"/>
        <v>45763</v>
      </c>
      <c r="W45" s="37">
        <f t="shared" si="1"/>
        <v>45764</v>
      </c>
      <c r="X45" s="37">
        <f t="shared" si="1"/>
        <v>45765</v>
      </c>
      <c r="Y45" s="37">
        <f t="shared" si="1"/>
        <v>45766</v>
      </c>
    </row>
    <row r="46" spans="1:26" s="4" customFormat="1" ht="9" customHeight="1">
      <c r="A46" s="253"/>
      <c r="B46" s="253"/>
      <c r="C46" s="253"/>
      <c r="D46" s="253"/>
      <c r="E46" s="253"/>
      <c r="F46" s="253"/>
      <c r="G46" s="253"/>
      <c r="H46" s="253"/>
      <c r="I46" s="39"/>
      <c r="J46" s="39"/>
      <c r="K46" s="37">
        <f t="shared" si="0"/>
        <v>45704</v>
      </c>
      <c r="L46" s="37">
        <f t="shared" si="0"/>
        <v>45705</v>
      </c>
      <c r="M46" s="37">
        <f t="shared" si="0"/>
        <v>45706</v>
      </c>
      <c r="N46" s="37">
        <f t="shared" si="0"/>
        <v>45707</v>
      </c>
      <c r="O46" s="37">
        <f t="shared" si="0"/>
        <v>45708</v>
      </c>
      <c r="P46" s="37">
        <f t="shared" si="0"/>
        <v>45709</v>
      </c>
      <c r="Q46" s="37">
        <f t="shared" si="0"/>
        <v>45710</v>
      </c>
      <c r="R46" s="2"/>
      <c r="S46" s="37">
        <f t="shared" si="1"/>
        <v>45767</v>
      </c>
      <c r="T46" s="37">
        <f t="shared" si="1"/>
        <v>45768</v>
      </c>
      <c r="U46" s="37">
        <f t="shared" si="1"/>
        <v>45769</v>
      </c>
      <c r="V46" s="37">
        <f t="shared" si="1"/>
        <v>45770</v>
      </c>
      <c r="W46" s="37">
        <f t="shared" si="1"/>
        <v>45771</v>
      </c>
      <c r="X46" s="37">
        <f t="shared" si="1"/>
        <v>45772</v>
      </c>
      <c r="Y46" s="37">
        <f t="shared" si="1"/>
        <v>45773</v>
      </c>
    </row>
    <row r="47" spans="1:26" s="4" customFormat="1" ht="9" customHeight="1">
      <c r="A47" s="253"/>
      <c r="B47" s="253"/>
      <c r="C47" s="253"/>
      <c r="D47" s="253"/>
      <c r="E47" s="253"/>
      <c r="F47" s="253"/>
      <c r="G47" s="253"/>
      <c r="H47" s="253"/>
      <c r="I47" s="39"/>
      <c r="J47" s="39"/>
      <c r="K47" s="37">
        <f t="shared" si="0"/>
        <v>45711</v>
      </c>
      <c r="L47" s="37">
        <f t="shared" si="0"/>
        <v>45712</v>
      </c>
      <c r="M47" s="37">
        <f t="shared" si="0"/>
        <v>45713</v>
      </c>
      <c r="N47" s="37">
        <f t="shared" si="0"/>
        <v>45714</v>
      </c>
      <c r="O47" s="37">
        <f t="shared" si="0"/>
        <v>45715</v>
      </c>
      <c r="P47" s="37">
        <f t="shared" si="0"/>
        <v>45716</v>
      </c>
      <c r="Q47" s="37" t="str">
        <f t="shared" si="0"/>
        <v/>
      </c>
      <c r="R47" s="2"/>
      <c r="S47" s="37">
        <f t="shared" si="1"/>
        <v>45774</v>
      </c>
      <c r="T47" s="37">
        <f t="shared" si="1"/>
        <v>45775</v>
      </c>
      <c r="U47" s="37">
        <f t="shared" si="1"/>
        <v>45776</v>
      </c>
      <c r="V47" s="37">
        <f t="shared" si="1"/>
        <v>45777</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45711</v>
      </c>
      <c r="B49" s="255"/>
      <c r="C49" s="255">
        <f>C50</f>
        <v>45712</v>
      </c>
      <c r="D49" s="255"/>
      <c r="E49" s="255">
        <f>E50</f>
        <v>45713</v>
      </c>
      <c r="F49" s="255"/>
      <c r="G49" s="255">
        <f>G50</f>
        <v>45714</v>
      </c>
      <c r="H49" s="255"/>
      <c r="I49" s="255">
        <f>I50</f>
        <v>45715</v>
      </c>
      <c r="J49" s="255"/>
      <c r="K49" s="255">
        <f>K50</f>
        <v>45716</v>
      </c>
      <c r="L49" s="255"/>
      <c r="M49" s="255"/>
      <c r="N49" s="255"/>
      <c r="O49" s="255"/>
      <c r="P49" s="255"/>
      <c r="Q49" s="255"/>
      <c r="R49" s="255"/>
      <c r="S49" s="255">
        <f>S50</f>
        <v>45717</v>
      </c>
      <c r="T49" s="255"/>
      <c r="U49" s="255"/>
      <c r="V49" s="255"/>
      <c r="W49" s="255"/>
      <c r="X49" s="255"/>
      <c r="Y49" s="255"/>
      <c r="Z49" s="257"/>
    </row>
    <row r="50" spans="1:30" s="10" customFormat="1" ht="19.5">
      <c r="A50" s="91">
        <f>$A$41-(WEEKDAY($A$41,1)-(開始_日-1))-IF((WEEKDAY($A$41,1)-(開始_日-1))&lt;=0,7,0)+1</f>
        <v>45711</v>
      </c>
      <c r="B50" s="12"/>
      <c r="C50" s="36">
        <f>A50+1</f>
        <v>45712</v>
      </c>
      <c r="D50" s="13"/>
      <c r="E50" s="36">
        <f>C50+1</f>
        <v>45713</v>
      </c>
      <c r="F50" s="13"/>
      <c r="G50" s="36">
        <f>E50+1</f>
        <v>45714</v>
      </c>
      <c r="H50" s="13"/>
      <c r="I50" s="36">
        <f>G50+1</f>
        <v>45715</v>
      </c>
      <c r="J50" s="13"/>
      <c r="K50" s="243">
        <f>I50+1</f>
        <v>45716</v>
      </c>
      <c r="L50" s="244"/>
      <c r="M50" s="241"/>
      <c r="N50" s="241"/>
      <c r="O50" s="241"/>
      <c r="P50" s="241"/>
      <c r="Q50" s="241"/>
      <c r="R50" s="242"/>
      <c r="S50" s="245">
        <f>K50+1</f>
        <v>45717</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45718</v>
      </c>
      <c r="B54" s="12"/>
      <c r="C54" s="36">
        <f>A54+1</f>
        <v>45719</v>
      </c>
      <c r="D54" s="13"/>
      <c r="E54" s="36">
        <f>C54+1</f>
        <v>45720</v>
      </c>
      <c r="F54" s="99"/>
      <c r="G54" s="36">
        <f>E54+1</f>
        <v>45721</v>
      </c>
      <c r="I54" s="36">
        <f>G54+1</f>
        <v>45722</v>
      </c>
      <c r="J54" s="13"/>
      <c r="K54" s="243">
        <f>I54+1</f>
        <v>45723</v>
      </c>
      <c r="L54" s="244"/>
      <c r="M54" s="241"/>
      <c r="N54" s="241"/>
      <c r="O54" s="241"/>
      <c r="P54" s="241"/>
      <c r="Q54" s="241"/>
      <c r="R54" s="242"/>
      <c r="S54" s="245">
        <f>K54+1</f>
        <v>45724</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45725</v>
      </c>
      <c r="B58" s="12"/>
      <c r="C58" s="36">
        <f>A58+1</f>
        <v>45726</v>
      </c>
      <c r="D58" s="13"/>
      <c r="E58" s="36">
        <f>C58+1</f>
        <v>45727</v>
      </c>
      <c r="F58" s="13"/>
      <c r="G58" s="36">
        <f>E58+1</f>
        <v>45728</v>
      </c>
      <c r="H58" s="100"/>
      <c r="I58" s="36">
        <f>G58+1</f>
        <v>45729</v>
      </c>
      <c r="J58" s="13"/>
      <c r="K58" s="243">
        <f>I58+1</f>
        <v>45730</v>
      </c>
      <c r="L58" s="244"/>
      <c r="M58" s="241"/>
      <c r="N58" s="241"/>
      <c r="O58" s="241"/>
      <c r="P58" s="241"/>
      <c r="Q58" s="241"/>
      <c r="R58" s="242"/>
      <c r="S58" s="331">
        <f>K58+1</f>
        <v>45731</v>
      </c>
      <c r="T58" s="332"/>
      <c r="U58" s="271"/>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30" s="10" customFormat="1" ht="16">
      <c r="A60" s="49"/>
      <c r="B60" s="54"/>
      <c r="C60" s="51"/>
      <c r="D60" s="52"/>
      <c r="E60" s="51"/>
      <c r="F60" s="52"/>
      <c r="G60" s="51"/>
      <c r="H60" s="52"/>
      <c r="I60" s="51"/>
      <c r="J60" s="52"/>
      <c r="K60" s="51"/>
      <c r="L60" s="53"/>
      <c r="M60" s="53"/>
      <c r="N60" s="53"/>
      <c r="O60" s="53"/>
      <c r="P60" s="53"/>
      <c r="Q60" s="53"/>
      <c r="R60" s="53"/>
      <c r="S60" s="172"/>
      <c r="T60" s="50" t="s">
        <v>82</v>
      </c>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45732</v>
      </c>
      <c r="B62" s="12"/>
      <c r="C62" s="36">
        <f>A62+1</f>
        <v>45733</v>
      </c>
      <c r="D62" s="111"/>
      <c r="E62" s="36">
        <f>C62+1</f>
        <v>45734</v>
      </c>
      <c r="G62" s="36">
        <f>E62+1</f>
        <v>45735</v>
      </c>
      <c r="H62" s="100"/>
      <c r="I62" s="92">
        <f>G62+1</f>
        <v>45736</v>
      </c>
      <c r="J62" s="100" t="s">
        <v>37</v>
      </c>
      <c r="K62" s="243">
        <f>I62+1</f>
        <v>45737</v>
      </c>
      <c r="L62" s="244"/>
      <c r="M62" s="250"/>
      <c r="N62" s="250"/>
      <c r="O62" s="250"/>
      <c r="P62" s="250"/>
      <c r="Q62" s="250"/>
      <c r="R62" s="251"/>
      <c r="S62" s="245">
        <f>K62+1</f>
        <v>45738</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45739</v>
      </c>
      <c r="B66" s="12"/>
      <c r="C66" s="36">
        <f>A66+1</f>
        <v>45740</v>
      </c>
      <c r="D66" s="13"/>
      <c r="E66" s="36">
        <f>C66+1</f>
        <v>45741</v>
      </c>
      <c r="F66" s="13"/>
      <c r="G66" s="36">
        <f>E66+1</f>
        <v>45742</v>
      </c>
      <c r="H66" s="100"/>
      <c r="I66" s="36">
        <f>G66+1</f>
        <v>45743</v>
      </c>
      <c r="J66" s="13"/>
      <c r="K66" s="243">
        <f>I66+1</f>
        <v>45744</v>
      </c>
      <c r="L66" s="244"/>
      <c r="M66" s="241"/>
      <c r="N66" s="241"/>
      <c r="O66" s="241"/>
      <c r="P66" s="241"/>
      <c r="Q66" s="241"/>
      <c r="R66" s="242"/>
      <c r="S66" s="245">
        <f>K66+1</f>
        <v>45745</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45746</v>
      </c>
      <c r="B70" s="12"/>
      <c r="C70" s="36">
        <f>A70+1</f>
        <v>45747</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row>
  </sheetData>
  <mergeCells count="34">
    <mergeCell ref="M67:R67"/>
    <mergeCell ref="U67:Z67"/>
    <mergeCell ref="K62:L62"/>
    <mergeCell ref="M62:R62"/>
    <mergeCell ref="S62:T62"/>
    <mergeCell ref="U62:Z62"/>
    <mergeCell ref="K66:L66"/>
    <mergeCell ref="M66:R66"/>
    <mergeCell ref="S66:T66"/>
    <mergeCell ref="U66:Z66"/>
    <mergeCell ref="K54:L54"/>
    <mergeCell ref="M54:R54"/>
    <mergeCell ref="S54:T54"/>
    <mergeCell ref="U54:Z54"/>
    <mergeCell ref="K58:L58"/>
    <mergeCell ref="M58:R58"/>
    <mergeCell ref="S58:T58"/>
    <mergeCell ref="U58:Z58"/>
    <mergeCell ref="K49:R49"/>
    <mergeCell ref="S49:Z49"/>
    <mergeCell ref="K50:L50"/>
    <mergeCell ref="M50:R50"/>
    <mergeCell ref="S50:T50"/>
    <mergeCell ref="U50:Z50"/>
    <mergeCell ref="D2:O3"/>
    <mergeCell ref="C4:R8"/>
    <mergeCell ref="A41:H47"/>
    <mergeCell ref="K41:Q41"/>
    <mergeCell ref="S41:Y41"/>
    <mergeCell ref="A49:B49"/>
    <mergeCell ref="C49:D49"/>
    <mergeCell ref="E49:F49"/>
    <mergeCell ref="G49:H49"/>
    <mergeCell ref="I49:J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31" priority="3">
      <formula>MONTH(A50)&lt;&gt;MONTH($A$41)</formula>
    </cfRule>
    <cfRule type="expression" dxfId="30" priority="4">
      <formula>OR(WEEKDAY(A50,1)=1,WEEKDAY(A50,1)=7)</formula>
    </cfRule>
  </conditionalFormatting>
  <conditionalFormatting sqref="I50:I51">
    <cfRule type="expression" dxfId="29" priority="1">
      <formula>MONTH(I50)&lt;&gt;MONTH($A$41)</formula>
    </cfRule>
    <cfRule type="expression" dxfId="28" priority="2">
      <formula>OR(WEEKDAY(I50,1)=1,WEEKDAY(I50,1)=7)</formula>
    </cfRule>
  </conditionalFormatting>
  <hyperlinks>
    <hyperlink ref="K73:Z73" r:id="rId1" display="https://www.vertex42.com/calendars/" xr:uid="{A61C012C-C535-4B5A-B47E-BAE3047228E4}"/>
    <hyperlink ref="K72:Z72" r:id="rId2" display="Calendar Templates by Vertex42" xr:uid="{55A24D17-370D-4E2D-83E4-1FCC5643B88C}"/>
  </hyperlinks>
  <printOptions horizontalCentered="1"/>
  <pageMargins left="0.24" right="0.17" top="0.23622047244094491" bottom="0.23622047244094491" header="0.23622047244094491" footer="0.23622047244094491"/>
  <pageSetup paperSize="9" scale="60"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CF9E-A7BB-4C96-8F6B-D26721D34117}">
  <dimension ref="A1:AD73"/>
  <sheetViews>
    <sheetView showGridLines="0" view="pageBreakPreview" zoomScale="41" zoomScaleNormal="100" zoomScaleSheetLayoutView="41" workbookViewId="0">
      <selection activeCell="A41" sqref="A41:H47"/>
    </sheetView>
  </sheetViews>
  <sheetFormatPr defaultColWidth="9" defaultRowHeight="13.5"/>
  <cols>
    <col min="1" max="1" width="4.75" style="17" customWidth="1"/>
    <col min="2" max="2" width="13.4140625" style="17" customWidth="1"/>
    <col min="3" max="3" width="8.5820312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24.08203125" style="17" customWidth="1"/>
    <col min="27" max="27" width="4.33203125" style="17" customWidth="1"/>
    <col min="28" max="16384" width="9" style="17"/>
  </cols>
  <sheetData>
    <row r="1" spans="1:26" s="10" customFormat="1" ht="23.5">
      <c r="A1" s="38"/>
      <c r="B1" s="38"/>
      <c r="C1" s="38"/>
      <c r="D1" s="219" t="s">
        <v>84</v>
      </c>
      <c r="E1" s="218"/>
      <c r="F1" s="216"/>
      <c r="G1" s="218"/>
      <c r="H1" s="218"/>
      <c r="I1" s="218"/>
      <c r="J1" s="218"/>
      <c r="K1" s="218"/>
      <c r="L1" s="218"/>
      <c r="M1" s="218"/>
      <c r="N1" s="218"/>
      <c r="O1" s="218"/>
      <c r="P1" s="218"/>
      <c r="Q1" s="218"/>
      <c r="R1" s="218"/>
      <c r="S1" s="38"/>
      <c r="T1" s="38"/>
      <c r="U1" s="38"/>
      <c r="V1" s="38"/>
      <c r="W1" s="38"/>
      <c r="X1" s="38"/>
      <c r="Y1" s="38"/>
      <c r="Z1" s="38"/>
    </row>
    <row r="2" spans="1:26" s="10" customFormat="1" ht="14.25" customHeight="1">
      <c r="A2" s="38"/>
      <c r="B2" s="38"/>
      <c r="C2" s="38"/>
      <c r="D2" s="218"/>
      <c r="E2" s="218"/>
      <c r="F2" s="218"/>
      <c r="G2" s="218"/>
      <c r="H2" s="218"/>
      <c r="I2" s="218"/>
      <c r="J2" s="218"/>
      <c r="K2" s="218"/>
      <c r="L2" s="218"/>
      <c r="M2" s="218"/>
      <c r="N2" s="218"/>
      <c r="O2" s="218"/>
      <c r="P2" s="218"/>
      <c r="Q2" s="218"/>
      <c r="R2" s="218"/>
      <c r="S2" s="83"/>
      <c r="T2" s="83"/>
      <c r="U2" s="83"/>
      <c r="V2" s="83"/>
      <c r="W2" s="83"/>
      <c r="X2" s="38"/>
      <c r="Y2" s="38"/>
      <c r="Z2" s="38"/>
    </row>
    <row r="3" spans="1:26" s="10" customFormat="1" ht="14.25" customHeight="1">
      <c r="A3" s="38"/>
      <c r="B3" s="83"/>
      <c r="C3" s="337" t="s">
        <v>21</v>
      </c>
      <c r="D3" s="337"/>
      <c r="E3" s="337"/>
      <c r="F3" s="337"/>
      <c r="G3" s="337"/>
      <c r="H3" s="337"/>
      <c r="I3" s="337"/>
      <c r="J3" s="337"/>
      <c r="K3" s="337"/>
      <c r="L3" s="337"/>
      <c r="M3" s="337"/>
      <c r="N3" s="337"/>
      <c r="O3" s="337"/>
      <c r="P3" s="337"/>
      <c r="Q3" s="337"/>
      <c r="R3" s="337"/>
      <c r="S3" s="337"/>
      <c r="T3" s="337"/>
      <c r="U3" s="337"/>
      <c r="V3" s="337"/>
      <c r="X3" s="38"/>
      <c r="Y3" s="38"/>
      <c r="Z3" s="38"/>
    </row>
    <row r="4" spans="1:26" s="10" customFormat="1" ht="14.25" customHeight="1">
      <c r="A4" s="38"/>
      <c r="B4" s="38"/>
      <c r="C4" s="337"/>
      <c r="D4" s="337"/>
      <c r="E4" s="337"/>
      <c r="F4" s="337"/>
      <c r="G4" s="337"/>
      <c r="H4" s="337"/>
      <c r="I4" s="337"/>
      <c r="J4" s="337"/>
      <c r="K4" s="337"/>
      <c r="L4" s="337"/>
      <c r="M4" s="337"/>
      <c r="N4" s="337"/>
      <c r="O4" s="337"/>
      <c r="P4" s="337"/>
      <c r="Q4" s="337"/>
      <c r="R4" s="337"/>
      <c r="S4" s="337"/>
      <c r="T4" s="337"/>
      <c r="U4" s="337"/>
      <c r="V4" s="337"/>
      <c r="X4" s="38"/>
      <c r="Y4" s="38"/>
      <c r="Z4" s="38"/>
    </row>
    <row r="5" spans="1:26" s="10" customFormat="1" ht="14.25" customHeight="1">
      <c r="A5" s="38"/>
      <c r="B5" s="84"/>
      <c r="C5" s="337"/>
      <c r="D5" s="337"/>
      <c r="E5" s="337"/>
      <c r="F5" s="337"/>
      <c r="G5" s="337"/>
      <c r="H5" s="337"/>
      <c r="I5" s="337"/>
      <c r="J5" s="337"/>
      <c r="K5" s="337"/>
      <c r="L5" s="337"/>
      <c r="M5" s="337"/>
      <c r="N5" s="337"/>
      <c r="O5" s="337"/>
      <c r="P5" s="337"/>
      <c r="Q5" s="337"/>
      <c r="R5" s="337"/>
      <c r="S5" s="337"/>
      <c r="T5" s="337"/>
      <c r="U5" s="337"/>
      <c r="V5" s="337"/>
      <c r="X5" s="38"/>
      <c r="Y5" s="38"/>
      <c r="Z5" s="38"/>
    </row>
    <row r="6" spans="1:26" s="10" customFormat="1" ht="14.25" customHeight="1">
      <c r="A6" s="38"/>
      <c r="B6" s="84"/>
      <c r="C6" s="337"/>
      <c r="D6" s="337"/>
      <c r="E6" s="337"/>
      <c r="F6" s="337"/>
      <c r="G6" s="337"/>
      <c r="H6" s="337"/>
      <c r="I6" s="337"/>
      <c r="J6" s="337"/>
      <c r="K6" s="337"/>
      <c r="L6" s="337"/>
      <c r="M6" s="337"/>
      <c r="N6" s="337"/>
      <c r="O6" s="337"/>
      <c r="P6" s="337"/>
      <c r="Q6" s="337"/>
      <c r="R6" s="337"/>
      <c r="S6" s="337"/>
      <c r="T6" s="337"/>
      <c r="U6" s="337"/>
      <c r="V6" s="337"/>
      <c r="X6" s="38"/>
      <c r="Y6" s="38"/>
      <c r="Z6" s="38"/>
    </row>
    <row r="7" spans="1:26" s="10" customFormat="1" ht="14.25" customHeight="1">
      <c r="A7" s="38"/>
      <c r="B7" s="84"/>
      <c r="C7" s="337"/>
      <c r="D7" s="337"/>
      <c r="E7" s="337"/>
      <c r="F7" s="337"/>
      <c r="G7" s="337"/>
      <c r="H7" s="337"/>
      <c r="I7" s="337"/>
      <c r="J7" s="337"/>
      <c r="K7" s="337"/>
      <c r="L7" s="337"/>
      <c r="M7" s="337"/>
      <c r="N7" s="337"/>
      <c r="O7" s="337"/>
      <c r="P7" s="337"/>
      <c r="Q7" s="337"/>
      <c r="R7" s="337"/>
      <c r="S7" s="337"/>
      <c r="T7" s="337"/>
      <c r="U7" s="337"/>
      <c r="V7" s="337"/>
      <c r="X7" s="38"/>
      <c r="Y7" s="38"/>
      <c r="Z7" s="38"/>
    </row>
    <row r="8" spans="1:26" s="10" customFormat="1" ht="14.25" customHeight="1">
      <c r="A8" s="38"/>
      <c r="B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c r="D40"/>
      <c r="J40"/>
    </row>
    <row r="41" spans="1:26" s="2" customFormat="1" ht="15" customHeight="1">
      <c r="A41" s="252">
        <f>DATE(2025,4,1)</f>
        <v>45748</v>
      </c>
      <c r="B41" s="252"/>
      <c r="C41" s="253"/>
      <c r="D41" s="253"/>
      <c r="E41" s="253"/>
      <c r="F41" s="253"/>
      <c r="G41" s="253"/>
      <c r="H41" s="253"/>
      <c r="I41" s="39" t="e" cm="1">
        <f t="array" ref="I41">DATE</f>
        <v>#NAME?</v>
      </c>
      <c r="J41" s="39"/>
      <c r="K41" s="256">
        <f>DATE(YEAR(A41),MONTH(A41)-1,1)</f>
        <v>45717</v>
      </c>
      <c r="L41" s="256"/>
      <c r="M41" s="256"/>
      <c r="N41" s="256"/>
      <c r="O41" s="256"/>
      <c r="P41" s="256"/>
      <c r="Q41" s="256"/>
      <c r="R41" s="42"/>
      <c r="S41" s="256">
        <f>DATE(YEAR(A41),MONTH(A41)+1,1)</f>
        <v>45778</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t="str">
        <f t="shared" si="0"/>
        <v/>
      </c>
      <c r="Q43" s="37">
        <f t="shared" si="0"/>
        <v>45717</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t="str">
        <f t="shared" si="1"/>
        <v/>
      </c>
      <c r="V43" s="37" t="str">
        <f t="shared" si="1"/>
        <v/>
      </c>
      <c r="W43" s="37">
        <f t="shared" si="1"/>
        <v>45778</v>
      </c>
      <c r="X43" s="37">
        <f t="shared" si="1"/>
        <v>45779</v>
      </c>
      <c r="Y43" s="37">
        <f t="shared" si="1"/>
        <v>45780</v>
      </c>
    </row>
    <row r="44" spans="1:26" s="4" customFormat="1" ht="9" customHeight="1">
      <c r="A44" s="253"/>
      <c r="B44" s="253"/>
      <c r="C44" s="253"/>
      <c r="D44" s="253"/>
      <c r="E44" s="253"/>
      <c r="F44" s="253"/>
      <c r="G44" s="253"/>
      <c r="H44" s="253"/>
      <c r="I44" s="1"/>
      <c r="J44" s="1"/>
      <c r="K44" s="37">
        <f t="shared" si="0"/>
        <v>45718</v>
      </c>
      <c r="L44" s="37">
        <f t="shared" si="0"/>
        <v>45719</v>
      </c>
      <c r="M44" s="37">
        <f t="shared" si="0"/>
        <v>45720</v>
      </c>
      <c r="N44" s="37">
        <f t="shared" si="0"/>
        <v>45721</v>
      </c>
      <c r="O44" s="37">
        <f t="shared" si="0"/>
        <v>45722</v>
      </c>
      <c r="P44" s="37">
        <f t="shared" si="0"/>
        <v>45723</v>
      </c>
      <c r="Q44" s="37">
        <f t="shared" si="0"/>
        <v>45724</v>
      </c>
      <c r="R44" s="2"/>
      <c r="S44" s="37">
        <f t="shared" si="1"/>
        <v>45781</v>
      </c>
      <c r="T44" s="37">
        <f t="shared" si="1"/>
        <v>45782</v>
      </c>
      <c r="U44" s="37">
        <f t="shared" si="1"/>
        <v>45783</v>
      </c>
      <c r="V44" s="37">
        <f t="shared" si="1"/>
        <v>45784</v>
      </c>
      <c r="W44" s="37">
        <f t="shared" si="1"/>
        <v>45785</v>
      </c>
      <c r="X44" s="37">
        <f t="shared" si="1"/>
        <v>45786</v>
      </c>
      <c r="Y44" s="37">
        <f t="shared" si="1"/>
        <v>45787</v>
      </c>
    </row>
    <row r="45" spans="1:26" s="4" customFormat="1" ht="9" customHeight="1">
      <c r="A45" s="253"/>
      <c r="B45" s="253"/>
      <c r="C45" s="253"/>
      <c r="D45" s="253"/>
      <c r="E45" s="253"/>
      <c r="F45" s="253"/>
      <c r="G45" s="253"/>
      <c r="H45" s="252"/>
      <c r="I45" s="39"/>
      <c r="J45" s="39"/>
      <c r="K45" s="37">
        <f t="shared" si="0"/>
        <v>45725</v>
      </c>
      <c r="L45" s="37">
        <f t="shared" si="0"/>
        <v>45726</v>
      </c>
      <c r="M45" s="37">
        <f t="shared" si="0"/>
        <v>45727</v>
      </c>
      <c r="N45" s="37">
        <f t="shared" si="0"/>
        <v>45728</v>
      </c>
      <c r="O45" s="37">
        <f t="shared" si="0"/>
        <v>45729</v>
      </c>
      <c r="P45" s="37">
        <f t="shared" si="0"/>
        <v>45730</v>
      </c>
      <c r="Q45" s="37">
        <f t="shared" si="0"/>
        <v>45731</v>
      </c>
      <c r="R45" s="2"/>
      <c r="S45" s="37">
        <f t="shared" si="1"/>
        <v>45788</v>
      </c>
      <c r="T45" s="37">
        <f t="shared" si="1"/>
        <v>45789</v>
      </c>
      <c r="U45" s="37">
        <f t="shared" si="1"/>
        <v>45790</v>
      </c>
      <c r="V45" s="37">
        <f t="shared" si="1"/>
        <v>45791</v>
      </c>
      <c r="W45" s="37">
        <f t="shared" si="1"/>
        <v>45792</v>
      </c>
      <c r="X45" s="37">
        <f t="shared" si="1"/>
        <v>45793</v>
      </c>
      <c r="Y45" s="37">
        <f t="shared" si="1"/>
        <v>45794</v>
      </c>
    </row>
    <row r="46" spans="1:26" s="4" customFormat="1" ht="9" customHeight="1">
      <c r="A46" s="253"/>
      <c r="B46" s="253"/>
      <c r="C46" s="253"/>
      <c r="D46" s="253"/>
      <c r="E46" s="253"/>
      <c r="F46" s="253"/>
      <c r="G46" s="253"/>
      <c r="H46" s="253"/>
      <c r="I46" s="39"/>
      <c r="J46" s="39"/>
      <c r="K46" s="37">
        <f t="shared" si="0"/>
        <v>45732</v>
      </c>
      <c r="L46" s="37">
        <f t="shared" si="0"/>
        <v>45733</v>
      </c>
      <c r="M46" s="37">
        <f t="shared" si="0"/>
        <v>45734</v>
      </c>
      <c r="N46" s="37">
        <f t="shared" si="0"/>
        <v>45735</v>
      </c>
      <c r="O46" s="37">
        <f t="shared" si="0"/>
        <v>45736</v>
      </c>
      <c r="P46" s="37">
        <f t="shared" si="0"/>
        <v>45737</v>
      </c>
      <c r="Q46" s="37">
        <f t="shared" si="0"/>
        <v>45738</v>
      </c>
      <c r="R46" s="2"/>
      <c r="S46" s="37">
        <f t="shared" si="1"/>
        <v>45795</v>
      </c>
      <c r="T46" s="37">
        <f t="shared" si="1"/>
        <v>45796</v>
      </c>
      <c r="U46" s="37">
        <f t="shared" si="1"/>
        <v>45797</v>
      </c>
      <c r="V46" s="37">
        <f t="shared" si="1"/>
        <v>45798</v>
      </c>
      <c r="W46" s="37">
        <f t="shared" si="1"/>
        <v>45799</v>
      </c>
      <c r="X46" s="37">
        <f t="shared" si="1"/>
        <v>45800</v>
      </c>
      <c r="Y46" s="37">
        <f t="shared" si="1"/>
        <v>45801</v>
      </c>
    </row>
    <row r="47" spans="1:26" s="4" customFormat="1" ht="9" customHeight="1">
      <c r="A47" s="253"/>
      <c r="B47" s="253"/>
      <c r="C47" s="253"/>
      <c r="D47" s="253"/>
      <c r="E47" s="253"/>
      <c r="F47" s="253"/>
      <c r="G47" s="253"/>
      <c r="H47" s="253"/>
      <c r="I47" s="39"/>
      <c r="J47" s="39"/>
      <c r="K47" s="37">
        <f t="shared" si="0"/>
        <v>45739</v>
      </c>
      <c r="L47" s="37">
        <f t="shared" si="0"/>
        <v>45740</v>
      </c>
      <c r="M47" s="37">
        <f t="shared" si="0"/>
        <v>45741</v>
      </c>
      <c r="N47" s="37">
        <f t="shared" si="0"/>
        <v>45742</v>
      </c>
      <c r="O47" s="37">
        <f t="shared" si="0"/>
        <v>45743</v>
      </c>
      <c r="P47" s="37">
        <f t="shared" si="0"/>
        <v>45744</v>
      </c>
      <c r="Q47" s="37">
        <f t="shared" si="0"/>
        <v>45745</v>
      </c>
      <c r="R47" s="2"/>
      <c r="S47" s="37">
        <f t="shared" si="1"/>
        <v>45802</v>
      </c>
      <c r="T47" s="37">
        <f t="shared" si="1"/>
        <v>45803</v>
      </c>
      <c r="U47" s="37">
        <f t="shared" si="1"/>
        <v>45804</v>
      </c>
      <c r="V47" s="37">
        <f t="shared" si="1"/>
        <v>45805</v>
      </c>
      <c r="W47" s="37">
        <f t="shared" si="1"/>
        <v>45806</v>
      </c>
      <c r="X47" s="37">
        <f t="shared" si="1"/>
        <v>45807</v>
      </c>
      <c r="Y47" s="37">
        <f t="shared" si="1"/>
        <v>45808</v>
      </c>
    </row>
    <row r="48" spans="1:26" s="9" customFormat="1" ht="9" customHeight="1">
      <c r="A48" s="5"/>
      <c r="B48" s="5"/>
      <c r="C48" s="5"/>
      <c r="D48" s="5"/>
      <c r="E48" s="5"/>
      <c r="F48" s="5"/>
      <c r="G48" s="5"/>
      <c r="H48" s="5"/>
      <c r="I48" s="6"/>
      <c r="J48" s="6"/>
      <c r="K48" s="37">
        <f t="shared" si="0"/>
        <v>45746</v>
      </c>
      <c r="L48" s="37">
        <f t="shared" si="0"/>
        <v>45747</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v>45748</v>
      </c>
      <c r="B49" s="255"/>
      <c r="C49" s="255">
        <f>C50</f>
        <v>45747</v>
      </c>
      <c r="D49" s="255"/>
      <c r="E49" s="255">
        <f>E50</f>
        <v>45748</v>
      </c>
      <c r="F49" s="255"/>
      <c r="G49" s="255">
        <f>G50</f>
        <v>45749</v>
      </c>
      <c r="H49" s="255"/>
      <c r="I49" s="255">
        <f>I50</f>
        <v>45750</v>
      </c>
      <c r="J49" s="255"/>
      <c r="K49" s="255">
        <f>K50</f>
        <v>45751</v>
      </c>
      <c r="L49" s="255"/>
      <c r="M49" s="255"/>
      <c r="N49" s="255"/>
      <c r="O49" s="255"/>
      <c r="P49" s="255"/>
      <c r="Q49" s="255"/>
      <c r="R49" s="255"/>
      <c r="S49" s="255">
        <f>S50</f>
        <v>45752</v>
      </c>
      <c r="T49" s="255"/>
      <c r="U49" s="255"/>
      <c r="V49" s="255"/>
      <c r="W49" s="255"/>
      <c r="X49" s="255"/>
      <c r="Y49" s="255"/>
      <c r="Z49" s="257"/>
    </row>
    <row r="50" spans="1:30" s="10" customFormat="1" ht="19.5">
      <c r="A50" s="91">
        <f>$A$41-(WEEKDAY($A$41,1)-(開始_日-1))-IF((WEEKDAY($A$41,1)-(開始_日-1))&lt;=0,7,0)+1</f>
        <v>45746</v>
      </c>
      <c r="B50" s="12"/>
      <c r="C50" s="36">
        <f>A50+1</f>
        <v>45747</v>
      </c>
      <c r="D50" s="13"/>
      <c r="E50" s="36">
        <f>C50+1</f>
        <v>45748</v>
      </c>
      <c r="F50" s="13"/>
      <c r="G50" s="36">
        <f>E50+1</f>
        <v>45749</v>
      </c>
      <c r="H50" s="13"/>
      <c r="I50" s="36">
        <f>G50+1</f>
        <v>45750</v>
      </c>
      <c r="J50" s="13"/>
      <c r="K50" s="243">
        <f>I50+1</f>
        <v>45751</v>
      </c>
      <c r="L50" s="244"/>
      <c r="M50" s="241"/>
      <c r="N50" s="241"/>
      <c r="O50" s="241"/>
      <c r="P50" s="241"/>
      <c r="Q50" s="241"/>
      <c r="R50" s="242"/>
      <c r="S50" s="245">
        <f>K50+1</f>
        <v>45752</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45753</v>
      </c>
      <c r="B54" s="12"/>
      <c r="C54" s="36">
        <f>A54+1</f>
        <v>45754</v>
      </c>
      <c r="D54" s="13"/>
      <c r="E54" s="36">
        <f>C54+1</f>
        <v>45755</v>
      </c>
      <c r="F54" s="99"/>
      <c r="G54" s="36">
        <f>E54+1</f>
        <v>45756</v>
      </c>
      <c r="I54" s="36">
        <f>G54+1</f>
        <v>45757</v>
      </c>
      <c r="J54" s="13"/>
      <c r="K54" s="243">
        <f>I54+1</f>
        <v>45758</v>
      </c>
      <c r="L54" s="244"/>
      <c r="M54" s="241"/>
      <c r="N54" s="241"/>
      <c r="O54" s="241"/>
      <c r="P54" s="241"/>
      <c r="Q54" s="241"/>
      <c r="R54" s="242"/>
      <c r="S54" s="245">
        <f>K54+1</f>
        <v>45759</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45760</v>
      </c>
      <c r="B58" s="12"/>
      <c r="C58" s="36">
        <f>A58+1</f>
        <v>45761</v>
      </c>
      <c r="D58" s="13"/>
      <c r="E58" s="36">
        <f>C58+1</f>
        <v>45762</v>
      </c>
      <c r="F58" s="13"/>
      <c r="G58" s="36">
        <f>E58+1</f>
        <v>45763</v>
      </c>
      <c r="H58" s="100"/>
      <c r="I58" s="36">
        <f>G58+1</f>
        <v>45764</v>
      </c>
      <c r="J58" s="13"/>
      <c r="K58" s="243">
        <f>I58+1</f>
        <v>45765</v>
      </c>
      <c r="L58" s="244"/>
      <c r="M58" s="241"/>
      <c r="N58" s="241"/>
      <c r="O58" s="241"/>
      <c r="P58" s="241"/>
      <c r="Q58" s="241"/>
      <c r="R58" s="242"/>
      <c r="S58" s="331">
        <f>K58+1</f>
        <v>45766</v>
      </c>
      <c r="T58" s="332"/>
      <c r="U58" s="271"/>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30" s="10" customFormat="1" ht="16">
      <c r="A60" s="49"/>
      <c r="B60" s="54"/>
      <c r="C60" s="51"/>
      <c r="D60" s="52"/>
      <c r="E60" s="51"/>
      <c r="F60" s="52"/>
      <c r="G60" s="51"/>
      <c r="H60" s="52"/>
      <c r="I60" s="51"/>
      <c r="J60" s="52"/>
      <c r="K60" s="51"/>
      <c r="L60" s="53"/>
      <c r="M60" s="53"/>
      <c r="N60" s="53"/>
      <c r="O60" s="53"/>
      <c r="P60" s="53"/>
      <c r="Q60" s="53"/>
      <c r="R60" s="53"/>
      <c r="S60" s="172"/>
      <c r="T60" s="50" t="s">
        <v>82</v>
      </c>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45767</v>
      </c>
      <c r="B62" s="12"/>
      <c r="C62" s="36">
        <f>A62+1</f>
        <v>45768</v>
      </c>
      <c r="D62" s="111"/>
      <c r="E62" s="36">
        <f>C62+1</f>
        <v>45769</v>
      </c>
      <c r="G62" s="36">
        <f>E62+1</f>
        <v>45770</v>
      </c>
      <c r="H62" s="100"/>
      <c r="I62" s="36">
        <f>G62+1</f>
        <v>45771</v>
      </c>
      <c r="J62" s="111"/>
      <c r="K62" s="243">
        <f>I62+1</f>
        <v>45772</v>
      </c>
      <c r="L62" s="244"/>
      <c r="M62" s="250"/>
      <c r="N62" s="250"/>
      <c r="O62" s="250"/>
      <c r="P62" s="250"/>
      <c r="Q62" s="250"/>
      <c r="R62" s="251"/>
      <c r="S62" s="245">
        <f>K62+1</f>
        <v>45773</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20">
      <c r="A66" s="91">
        <f>S62+1</f>
        <v>45774</v>
      </c>
      <c r="B66" s="12"/>
      <c r="C66" s="36">
        <f>A66+1</f>
        <v>45775</v>
      </c>
      <c r="D66" s="13"/>
      <c r="E66" s="92">
        <f>C66+1</f>
        <v>45776</v>
      </c>
      <c r="F66" s="217" t="s">
        <v>83</v>
      </c>
      <c r="G66" s="36">
        <f>E66+1</f>
        <v>45777</v>
      </c>
      <c r="H66" s="100"/>
      <c r="I66" s="36">
        <f>G66+1</f>
        <v>45778</v>
      </c>
      <c r="J66" s="13"/>
      <c r="K66" s="243">
        <f>I66+1</f>
        <v>45779</v>
      </c>
      <c r="L66" s="244"/>
      <c r="M66" s="241"/>
      <c r="N66" s="241"/>
      <c r="O66" s="241"/>
      <c r="P66" s="241"/>
      <c r="Q66" s="241"/>
      <c r="R66" s="242"/>
      <c r="S66" s="245">
        <f>K66+1</f>
        <v>45780</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45781</v>
      </c>
      <c r="B70" s="12"/>
      <c r="C70" s="36">
        <f>A70+1</f>
        <v>45782</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row>
  </sheetData>
  <mergeCells count="33">
    <mergeCell ref="K58:L58"/>
    <mergeCell ref="M58:R58"/>
    <mergeCell ref="S58:T58"/>
    <mergeCell ref="U58:Z58"/>
    <mergeCell ref="M67:R67"/>
    <mergeCell ref="U67:Z67"/>
    <mergeCell ref="K62:L62"/>
    <mergeCell ref="M62:R62"/>
    <mergeCell ref="S62:T62"/>
    <mergeCell ref="U62:Z62"/>
    <mergeCell ref="K66:L66"/>
    <mergeCell ref="M66:R66"/>
    <mergeCell ref="S66:T66"/>
    <mergeCell ref="U66:Z66"/>
    <mergeCell ref="K50:L50"/>
    <mergeCell ref="M50:R50"/>
    <mergeCell ref="S50:T50"/>
    <mergeCell ref="U50:Z50"/>
    <mergeCell ref="K54:L54"/>
    <mergeCell ref="M54:R54"/>
    <mergeCell ref="S54:T54"/>
    <mergeCell ref="U54:Z54"/>
    <mergeCell ref="A41:H47"/>
    <mergeCell ref="K41:Q41"/>
    <mergeCell ref="S41:Y41"/>
    <mergeCell ref="C3:V7"/>
    <mergeCell ref="A49:B49"/>
    <mergeCell ref="C49:D49"/>
    <mergeCell ref="E49:F49"/>
    <mergeCell ref="G49:H49"/>
    <mergeCell ref="I49:J49"/>
    <mergeCell ref="K49:R49"/>
    <mergeCell ref="S49:Z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27" priority="3">
      <formula>MONTH(A50)&lt;&gt;MONTH($A$41)</formula>
    </cfRule>
    <cfRule type="expression" dxfId="26" priority="4">
      <formula>OR(WEEKDAY(A50,1)=1,WEEKDAY(A50,1)=7)</formula>
    </cfRule>
  </conditionalFormatting>
  <conditionalFormatting sqref="I50:I51">
    <cfRule type="expression" dxfId="25" priority="1">
      <formula>MONTH(I50)&lt;&gt;MONTH($A$41)</formula>
    </cfRule>
    <cfRule type="expression" dxfId="24" priority="2">
      <formula>OR(WEEKDAY(I50,1)=1,WEEKDAY(I50,1)=7)</formula>
    </cfRule>
  </conditionalFormatting>
  <hyperlinks>
    <hyperlink ref="K73:Z73" r:id="rId1" display="https://www.vertex42.com/calendars/" xr:uid="{DBAC350A-EB18-4435-94DB-0189A9A63623}"/>
    <hyperlink ref="K72:Z72" r:id="rId2" display="Calendar Templates by Vertex42" xr:uid="{F9751AE4-6576-44AB-A42B-45D82D9B1964}"/>
  </hyperlinks>
  <printOptions horizontalCentered="1"/>
  <pageMargins left="0.23622047244094491" right="0.23622047244094491" top="0.35433070866141736" bottom="0.74803149606299213" header="0.31496062992125984" footer="0.31496062992125984"/>
  <pageSetup paperSize="9" scale="54" fitToWidth="0" fitToHeight="0"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8E55E-647D-4343-80E7-53AAA7378F16}">
  <dimension ref="A1:AD73"/>
  <sheetViews>
    <sheetView showGridLines="0" view="pageBreakPreview" topLeftCell="B22" zoomScale="85" zoomScaleNormal="100" zoomScaleSheetLayoutView="85" workbookViewId="0">
      <selection activeCell="AI37" sqref="AI37"/>
    </sheetView>
  </sheetViews>
  <sheetFormatPr defaultColWidth="9" defaultRowHeight="13.5"/>
  <cols>
    <col min="1" max="1" width="4.75" style="17" customWidth="1"/>
    <col min="2" max="2" width="13.4140625" style="17" customWidth="1"/>
    <col min="3" max="3" width="8.5820312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24.08203125" style="17" customWidth="1"/>
    <col min="27" max="27" width="4.33203125" style="17" customWidth="1"/>
    <col min="28" max="16384" width="9" style="17"/>
  </cols>
  <sheetData>
    <row r="1" spans="1:26" s="10" customFormat="1" ht="23.5">
      <c r="A1" s="38"/>
      <c r="B1" s="38"/>
      <c r="C1" s="38"/>
      <c r="D1" s="220" t="s">
        <v>84</v>
      </c>
      <c r="E1" s="218"/>
      <c r="F1" s="216"/>
      <c r="G1" s="218"/>
      <c r="H1" s="218"/>
      <c r="I1" s="218"/>
      <c r="J1" s="218"/>
      <c r="K1" s="218"/>
      <c r="L1" s="218"/>
      <c r="M1" s="218"/>
      <c r="N1" s="218"/>
      <c r="O1" s="218"/>
      <c r="P1" s="218"/>
      <c r="Q1" s="218"/>
      <c r="R1" s="218"/>
      <c r="S1" s="221"/>
      <c r="T1" s="221"/>
      <c r="U1" s="38"/>
      <c r="V1" s="38"/>
      <c r="W1" s="38"/>
      <c r="X1" s="38"/>
      <c r="Y1" s="38"/>
      <c r="Z1" s="38"/>
    </row>
    <row r="2" spans="1:26" s="10" customFormat="1" ht="14.25" customHeight="1">
      <c r="A2" s="38"/>
      <c r="B2" s="38"/>
      <c r="C2" s="38"/>
      <c r="D2" s="218"/>
      <c r="E2" s="218"/>
      <c r="F2" s="218"/>
      <c r="G2" s="218"/>
      <c r="H2" s="218"/>
      <c r="I2" s="218"/>
      <c r="J2" s="218"/>
      <c r="K2" s="218"/>
      <c r="L2" s="218"/>
      <c r="M2" s="218"/>
      <c r="N2" s="218"/>
      <c r="O2" s="218"/>
      <c r="P2" s="218"/>
      <c r="Q2" s="218"/>
      <c r="R2" s="218"/>
      <c r="S2" s="222"/>
      <c r="T2" s="222"/>
      <c r="U2" s="83"/>
      <c r="V2" s="83"/>
      <c r="W2" s="83"/>
      <c r="X2" s="38"/>
      <c r="Y2" s="38"/>
      <c r="Z2" s="38"/>
    </row>
    <row r="3" spans="1:26" s="10" customFormat="1" ht="14.25" customHeight="1">
      <c r="A3" s="38"/>
      <c r="B3" s="83"/>
      <c r="C3" s="337" t="s">
        <v>21</v>
      </c>
      <c r="D3" s="337"/>
      <c r="E3" s="337"/>
      <c r="F3" s="337"/>
      <c r="G3" s="337"/>
      <c r="H3" s="337"/>
      <c r="I3" s="337"/>
      <c r="J3" s="337"/>
      <c r="K3" s="337"/>
      <c r="L3" s="337"/>
      <c r="M3" s="337"/>
      <c r="N3" s="337"/>
      <c r="O3" s="337"/>
      <c r="P3" s="337"/>
      <c r="Q3" s="337"/>
      <c r="R3" s="337"/>
      <c r="S3" s="337"/>
      <c r="T3" s="337"/>
      <c r="U3" s="337"/>
      <c r="V3" s="337"/>
      <c r="X3" s="38"/>
      <c r="Y3" s="38"/>
      <c r="Z3" s="38"/>
    </row>
    <row r="4" spans="1:26" s="10" customFormat="1" ht="14.25" customHeight="1">
      <c r="A4" s="38"/>
      <c r="B4" s="38"/>
      <c r="C4" s="337"/>
      <c r="D4" s="337"/>
      <c r="E4" s="337"/>
      <c r="F4" s="337"/>
      <c r="G4" s="337"/>
      <c r="H4" s="337"/>
      <c r="I4" s="337"/>
      <c r="J4" s="337"/>
      <c r="K4" s="337"/>
      <c r="L4" s="337"/>
      <c r="M4" s="337"/>
      <c r="N4" s="337"/>
      <c r="O4" s="337"/>
      <c r="P4" s="337"/>
      <c r="Q4" s="337"/>
      <c r="R4" s="337"/>
      <c r="S4" s="337"/>
      <c r="T4" s="337"/>
      <c r="U4" s="337"/>
      <c r="V4" s="337"/>
      <c r="X4" s="38"/>
      <c r="Y4" s="38"/>
      <c r="Z4" s="38"/>
    </row>
    <row r="5" spans="1:26" s="10" customFormat="1" ht="14.25" customHeight="1">
      <c r="A5" s="38"/>
      <c r="B5" s="84"/>
      <c r="C5" s="337"/>
      <c r="D5" s="337"/>
      <c r="E5" s="337"/>
      <c r="F5" s="337"/>
      <c r="G5" s="337"/>
      <c r="H5" s="337"/>
      <c r="I5" s="337"/>
      <c r="J5" s="337"/>
      <c r="K5" s="337"/>
      <c r="L5" s="337"/>
      <c r="M5" s="337"/>
      <c r="N5" s="337"/>
      <c r="O5" s="337"/>
      <c r="P5" s="337"/>
      <c r="Q5" s="337"/>
      <c r="R5" s="337"/>
      <c r="S5" s="337"/>
      <c r="T5" s="337"/>
      <c r="U5" s="337"/>
      <c r="V5" s="337"/>
      <c r="X5" s="38"/>
      <c r="Y5" s="38"/>
      <c r="Z5" s="38"/>
    </row>
    <row r="6" spans="1:26" s="10" customFormat="1" ht="14.25" customHeight="1">
      <c r="A6" s="38"/>
      <c r="B6" s="84"/>
      <c r="C6" s="337"/>
      <c r="D6" s="337"/>
      <c r="E6" s="337"/>
      <c r="F6" s="337"/>
      <c r="G6" s="337"/>
      <c r="H6" s="337"/>
      <c r="I6" s="337"/>
      <c r="J6" s="337"/>
      <c r="K6" s="337"/>
      <c r="L6" s="337"/>
      <c r="M6" s="337"/>
      <c r="N6" s="337"/>
      <c r="O6" s="337"/>
      <c r="P6" s="337"/>
      <c r="Q6" s="337"/>
      <c r="R6" s="337"/>
      <c r="S6" s="337"/>
      <c r="T6" s="337"/>
      <c r="U6" s="337"/>
      <c r="V6" s="337"/>
      <c r="X6" s="38"/>
      <c r="Y6" s="38"/>
      <c r="Z6" s="38"/>
    </row>
    <row r="7" spans="1:26" s="10" customFormat="1" ht="14.25" customHeight="1">
      <c r="A7" s="38"/>
      <c r="B7" s="84"/>
      <c r="C7" s="337"/>
      <c r="D7" s="337"/>
      <c r="E7" s="337"/>
      <c r="F7" s="337"/>
      <c r="G7" s="337"/>
      <c r="H7" s="337"/>
      <c r="I7" s="337"/>
      <c r="J7" s="337"/>
      <c r="K7" s="337"/>
      <c r="L7" s="337"/>
      <c r="M7" s="337"/>
      <c r="N7" s="337"/>
      <c r="O7" s="337"/>
      <c r="P7" s="337"/>
      <c r="Q7" s="337"/>
      <c r="R7" s="337"/>
      <c r="S7" s="337"/>
      <c r="T7" s="337"/>
      <c r="U7" s="337"/>
      <c r="V7" s="337"/>
      <c r="X7" s="38"/>
      <c r="Y7" s="38"/>
      <c r="Z7" s="38"/>
    </row>
    <row r="8" spans="1:26" s="10" customFormat="1" ht="14.25" customHeight="1">
      <c r="A8" s="38"/>
      <c r="B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c r="D40"/>
      <c r="J40"/>
    </row>
    <row r="41" spans="1:26" s="2" customFormat="1" ht="15" customHeight="1">
      <c r="A41" s="252">
        <f>DATE(2025,5,1)</f>
        <v>45778</v>
      </c>
      <c r="B41" s="252"/>
      <c r="C41" s="253"/>
      <c r="D41" s="253"/>
      <c r="E41" s="253"/>
      <c r="F41" s="253"/>
      <c r="G41" s="253"/>
      <c r="H41" s="253"/>
      <c r="I41" s="39" t="e" cm="1">
        <f t="array" ref="I41">DATE</f>
        <v>#NAME?</v>
      </c>
      <c r="J41" s="39"/>
      <c r="K41" s="256">
        <f>DATE(YEAR(A41),MONTH(A41)-1,1)</f>
        <v>45748</v>
      </c>
      <c r="L41" s="256"/>
      <c r="M41" s="256"/>
      <c r="N41" s="256"/>
      <c r="O41" s="256"/>
      <c r="P41" s="256"/>
      <c r="Q41" s="256"/>
      <c r="R41" s="42"/>
      <c r="S41" s="256">
        <f>DATE(YEAR(A41),MONTH(A41)+1,1)</f>
        <v>45809</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f t="shared" si="0"/>
        <v>45748</v>
      </c>
      <c r="N43" s="37">
        <f t="shared" si="0"/>
        <v>45749</v>
      </c>
      <c r="O43" s="37">
        <f t="shared" si="0"/>
        <v>45750</v>
      </c>
      <c r="P43" s="37">
        <f t="shared" si="0"/>
        <v>45751</v>
      </c>
      <c r="Q43" s="37">
        <f t="shared" si="0"/>
        <v>45752</v>
      </c>
      <c r="R43" s="2"/>
      <c r="S43" s="37">
        <f t="shared" ref="S43:Y48" si="1">IF(MONTH($S$41)&lt;&gt;MONTH($S$41-(WEEKDAY($S$41,1)-(開始_日-1))-IF((WEEKDAY($S$41,1)-(開始_日-1))&lt;=0,7,0)+(ROW(S43)-ROW($S$43))*7+(COLUMN(S43)-COLUMN($S$43)+1)),"",$S$41-(WEEKDAY($S$41,1)-(開始_日-1))-IF((WEEKDAY($S$41,1)-(開始_日-1))&lt;=0,7,0)+(ROW(S43)-ROW($S$43))*7+(COLUMN(S43)-COLUMN($S$43)+1))</f>
        <v>45809</v>
      </c>
      <c r="T43" s="37">
        <f t="shared" si="1"/>
        <v>45810</v>
      </c>
      <c r="U43" s="37">
        <f t="shared" si="1"/>
        <v>45811</v>
      </c>
      <c r="V43" s="37">
        <f t="shared" si="1"/>
        <v>45812</v>
      </c>
      <c r="W43" s="37">
        <f t="shared" si="1"/>
        <v>45813</v>
      </c>
      <c r="X43" s="37">
        <f t="shared" si="1"/>
        <v>45814</v>
      </c>
      <c r="Y43" s="37">
        <f t="shared" si="1"/>
        <v>45815</v>
      </c>
    </row>
    <row r="44" spans="1:26" s="4" customFormat="1" ht="9" customHeight="1">
      <c r="A44" s="253"/>
      <c r="B44" s="253"/>
      <c r="C44" s="253"/>
      <c r="D44" s="253"/>
      <c r="E44" s="253"/>
      <c r="F44" s="253"/>
      <c r="G44" s="253"/>
      <c r="H44" s="253"/>
      <c r="I44" s="1"/>
      <c r="J44" s="1"/>
      <c r="K44" s="37">
        <f t="shared" si="0"/>
        <v>45753</v>
      </c>
      <c r="L44" s="37">
        <f t="shared" si="0"/>
        <v>45754</v>
      </c>
      <c r="M44" s="37">
        <f t="shared" si="0"/>
        <v>45755</v>
      </c>
      <c r="N44" s="37">
        <f t="shared" si="0"/>
        <v>45756</v>
      </c>
      <c r="O44" s="37">
        <f t="shared" si="0"/>
        <v>45757</v>
      </c>
      <c r="P44" s="37">
        <f t="shared" si="0"/>
        <v>45758</v>
      </c>
      <c r="Q44" s="37">
        <f t="shared" si="0"/>
        <v>45759</v>
      </c>
      <c r="R44" s="2"/>
      <c r="S44" s="37">
        <f t="shared" si="1"/>
        <v>45816</v>
      </c>
      <c r="T44" s="37">
        <f t="shared" si="1"/>
        <v>45817</v>
      </c>
      <c r="U44" s="37">
        <f t="shared" si="1"/>
        <v>45818</v>
      </c>
      <c r="V44" s="37">
        <f t="shared" si="1"/>
        <v>45819</v>
      </c>
      <c r="W44" s="37">
        <f t="shared" si="1"/>
        <v>45820</v>
      </c>
      <c r="X44" s="37">
        <f t="shared" si="1"/>
        <v>45821</v>
      </c>
      <c r="Y44" s="37">
        <f t="shared" si="1"/>
        <v>45822</v>
      </c>
    </row>
    <row r="45" spans="1:26" s="4" customFormat="1" ht="9" customHeight="1">
      <c r="A45" s="253"/>
      <c r="B45" s="253"/>
      <c r="C45" s="253"/>
      <c r="D45" s="253"/>
      <c r="E45" s="253"/>
      <c r="F45" s="253"/>
      <c r="G45" s="253"/>
      <c r="H45" s="252"/>
      <c r="I45" s="39"/>
      <c r="J45" s="39"/>
      <c r="K45" s="37">
        <f t="shared" si="0"/>
        <v>45760</v>
      </c>
      <c r="L45" s="37">
        <f t="shared" si="0"/>
        <v>45761</v>
      </c>
      <c r="M45" s="37">
        <f t="shared" si="0"/>
        <v>45762</v>
      </c>
      <c r="N45" s="37">
        <f t="shared" si="0"/>
        <v>45763</v>
      </c>
      <c r="O45" s="37">
        <f t="shared" si="0"/>
        <v>45764</v>
      </c>
      <c r="P45" s="37">
        <f t="shared" si="0"/>
        <v>45765</v>
      </c>
      <c r="Q45" s="37">
        <f t="shared" si="0"/>
        <v>45766</v>
      </c>
      <c r="R45" s="2"/>
      <c r="S45" s="37">
        <f t="shared" si="1"/>
        <v>45823</v>
      </c>
      <c r="T45" s="37">
        <f t="shared" si="1"/>
        <v>45824</v>
      </c>
      <c r="U45" s="37">
        <f t="shared" si="1"/>
        <v>45825</v>
      </c>
      <c r="V45" s="37">
        <f t="shared" si="1"/>
        <v>45826</v>
      </c>
      <c r="W45" s="37">
        <f t="shared" si="1"/>
        <v>45827</v>
      </c>
      <c r="X45" s="37">
        <f t="shared" si="1"/>
        <v>45828</v>
      </c>
      <c r="Y45" s="37">
        <f t="shared" si="1"/>
        <v>45829</v>
      </c>
    </row>
    <row r="46" spans="1:26" s="4" customFormat="1" ht="9" customHeight="1">
      <c r="A46" s="253"/>
      <c r="B46" s="253"/>
      <c r="C46" s="253"/>
      <c r="D46" s="253"/>
      <c r="E46" s="253"/>
      <c r="F46" s="253"/>
      <c r="G46" s="253"/>
      <c r="H46" s="253"/>
      <c r="I46" s="39"/>
      <c r="J46" s="39"/>
      <c r="K46" s="37">
        <f t="shared" si="0"/>
        <v>45767</v>
      </c>
      <c r="L46" s="37">
        <f t="shared" si="0"/>
        <v>45768</v>
      </c>
      <c r="M46" s="37">
        <f t="shared" si="0"/>
        <v>45769</v>
      </c>
      <c r="N46" s="37">
        <f t="shared" si="0"/>
        <v>45770</v>
      </c>
      <c r="O46" s="37">
        <f t="shared" si="0"/>
        <v>45771</v>
      </c>
      <c r="P46" s="37">
        <f t="shared" si="0"/>
        <v>45772</v>
      </c>
      <c r="Q46" s="37">
        <f t="shared" si="0"/>
        <v>45773</v>
      </c>
      <c r="R46" s="2"/>
      <c r="S46" s="37">
        <f t="shared" si="1"/>
        <v>45830</v>
      </c>
      <c r="T46" s="37">
        <f t="shared" si="1"/>
        <v>45831</v>
      </c>
      <c r="U46" s="37">
        <f t="shared" si="1"/>
        <v>45832</v>
      </c>
      <c r="V46" s="37">
        <f t="shared" si="1"/>
        <v>45833</v>
      </c>
      <c r="W46" s="37">
        <f t="shared" si="1"/>
        <v>45834</v>
      </c>
      <c r="X46" s="37">
        <f t="shared" si="1"/>
        <v>45835</v>
      </c>
      <c r="Y46" s="37">
        <f t="shared" si="1"/>
        <v>45836</v>
      </c>
    </row>
    <row r="47" spans="1:26" s="4" customFormat="1" ht="9" customHeight="1">
      <c r="A47" s="253"/>
      <c r="B47" s="253"/>
      <c r="C47" s="253"/>
      <c r="D47" s="253"/>
      <c r="E47" s="253"/>
      <c r="F47" s="253"/>
      <c r="G47" s="253"/>
      <c r="H47" s="253"/>
      <c r="I47" s="39"/>
      <c r="J47" s="39"/>
      <c r="K47" s="37">
        <f t="shared" si="0"/>
        <v>45774</v>
      </c>
      <c r="L47" s="37">
        <f t="shared" si="0"/>
        <v>45775</v>
      </c>
      <c r="M47" s="37">
        <f t="shared" si="0"/>
        <v>45776</v>
      </c>
      <c r="N47" s="37">
        <f t="shared" si="0"/>
        <v>45777</v>
      </c>
      <c r="O47" s="37" t="str">
        <f t="shared" si="0"/>
        <v/>
      </c>
      <c r="P47" s="37" t="str">
        <f t="shared" si="0"/>
        <v/>
      </c>
      <c r="Q47" s="37" t="str">
        <f t="shared" si="0"/>
        <v/>
      </c>
      <c r="R47" s="2"/>
      <c r="S47" s="37">
        <f t="shared" si="1"/>
        <v>45837</v>
      </c>
      <c r="T47" s="37">
        <f t="shared" si="1"/>
        <v>45838</v>
      </c>
      <c r="U47" s="37" t="str">
        <f t="shared" si="1"/>
        <v/>
      </c>
      <c r="V47" s="37" t="str">
        <f t="shared" si="1"/>
        <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v>45748</v>
      </c>
      <c r="B49" s="255"/>
      <c r="C49" s="255">
        <f>C50</f>
        <v>45775</v>
      </c>
      <c r="D49" s="255"/>
      <c r="E49" s="255">
        <f>E50</f>
        <v>45776</v>
      </c>
      <c r="F49" s="255"/>
      <c r="G49" s="255">
        <f>G50</f>
        <v>45777</v>
      </c>
      <c r="H49" s="255"/>
      <c r="I49" s="255">
        <f>I50</f>
        <v>45778</v>
      </c>
      <c r="J49" s="255"/>
      <c r="K49" s="255">
        <f>K50</f>
        <v>45779</v>
      </c>
      <c r="L49" s="255"/>
      <c r="M49" s="255"/>
      <c r="N49" s="255"/>
      <c r="O49" s="255"/>
      <c r="P49" s="255"/>
      <c r="Q49" s="255"/>
      <c r="R49" s="255"/>
      <c r="S49" s="255">
        <f>S50</f>
        <v>45780</v>
      </c>
      <c r="T49" s="255"/>
      <c r="U49" s="255"/>
      <c r="V49" s="255"/>
      <c r="W49" s="255"/>
      <c r="X49" s="255"/>
      <c r="Y49" s="255"/>
      <c r="Z49" s="257"/>
    </row>
    <row r="50" spans="1:30" s="10" customFormat="1" ht="19.5">
      <c r="A50" s="91">
        <f>$A$41-(WEEKDAY($A$41,1)-(開始_日-1))-IF((WEEKDAY($A$41,1)-(開始_日-1))&lt;=0,7,0)+1</f>
        <v>45774</v>
      </c>
      <c r="B50" s="12"/>
      <c r="C50" s="36">
        <f>A50+1</f>
        <v>45775</v>
      </c>
      <c r="D50" s="13"/>
      <c r="E50" s="92">
        <f>C50+1</f>
        <v>45776</v>
      </c>
      <c r="F50" s="13"/>
      <c r="G50" s="36">
        <f>E50+1</f>
        <v>45777</v>
      </c>
      <c r="H50" s="13"/>
      <c r="I50" s="36">
        <f>G50+1</f>
        <v>45778</v>
      </c>
      <c r="J50" s="13"/>
      <c r="K50" s="243">
        <f>I50+1</f>
        <v>45779</v>
      </c>
      <c r="L50" s="244"/>
      <c r="M50" s="241"/>
      <c r="N50" s="241"/>
      <c r="O50" s="241"/>
      <c r="P50" s="241"/>
      <c r="Q50" s="241"/>
      <c r="R50" s="242"/>
      <c r="S50" s="331">
        <f>K50+1</f>
        <v>45780</v>
      </c>
      <c r="T50" s="332"/>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45781</v>
      </c>
      <c r="B54" s="12"/>
      <c r="C54" s="92">
        <f>A54+1</f>
        <v>45782</v>
      </c>
      <c r="D54" s="13"/>
      <c r="E54" s="92">
        <f>C54+1</f>
        <v>45783</v>
      </c>
      <c r="F54" s="99"/>
      <c r="G54" s="36">
        <f>E54+1</f>
        <v>45784</v>
      </c>
      <c r="I54" s="36">
        <f>G54+1</f>
        <v>45785</v>
      </c>
      <c r="J54" s="13"/>
      <c r="K54" s="243">
        <f>I54+1</f>
        <v>45786</v>
      </c>
      <c r="L54" s="244"/>
      <c r="M54" s="241"/>
      <c r="N54" s="241"/>
      <c r="O54" s="241"/>
      <c r="P54" s="241"/>
      <c r="Q54" s="241"/>
      <c r="R54" s="242"/>
      <c r="S54" s="245">
        <f>K54+1</f>
        <v>45787</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45788</v>
      </c>
      <c r="B58" s="12"/>
      <c r="C58" s="36">
        <f>A58+1</f>
        <v>45789</v>
      </c>
      <c r="D58" s="13"/>
      <c r="E58" s="36">
        <f>C58+1</f>
        <v>45790</v>
      </c>
      <c r="F58" s="13"/>
      <c r="G58" s="36">
        <f>E58+1</f>
        <v>45791</v>
      </c>
      <c r="H58" s="100"/>
      <c r="I58" s="36">
        <f>G58+1</f>
        <v>45792</v>
      </c>
      <c r="J58" s="13"/>
      <c r="K58" s="243">
        <f>I58+1</f>
        <v>45793</v>
      </c>
      <c r="L58" s="244"/>
      <c r="M58" s="241"/>
      <c r="N58" s="241"/>
      <c r="O58" s="241"/>
      <c r="P58" s="241"/>
      <c r="Q58" s="241"/>
      <c r="R58" s="241"/>
      <c r="S58" s="338">
        <f>K58+1</f>
        <v>45794</v>
      </c>
      <c r="T58" s="332"/>
      <c r="U58" s="271"/>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2"/>
      <c r="S59" s="223"/>
      <c r="T59" s="48"/>
      <c r="U59" s="70"/>
      <c r="V59" s="70"/>
      <c r="W59" s="70"/>
      <c r="X59" s="70"/>
      <c r="Y59" s="70"/>
      <c r="Z59" s="73"/>
    </row>
    <row r="60" spans="1:30" s="10" customFormat="1" ht="22">
      <c r="A60" s="49"/>
      <c r="B60" s="54"/>
      <c r="C60" s="51"/>
      <c r="D60" s="52"/>
      <c r="E60" s="51"/>
      <c r="F60" s="52"/>
      <c r="G60" s="51"/>
      <c r="H60" s="52"/>
      <c r="I60" s="51"/>
      <c r="J60" s="52"/>
      <c r="K60" s="51"/>
      <c r="L60" s="53"/>
      <c r="M60" s="53"/>
      <c r="N60" s="53"/>
      <c r="O60" s="53"/>
      <c r="P60" s="53"/>
      <c r="Q60" s="53"/>
      <c r="R60" s="53"/>
      <c r="S60" s="172" t="s">
        <v>85</v>
      </c>
      <c r="T60" s="195"/>
      <c r="U60" s="86" t="s">
        <v>86</v>
      </c>
      <c r="V60" s="224"/>
      <c r="W60" s="224" t="s">
        <v>82</v>
      </c>
      <c r="X60" s="224"/>
      <c r="Y60" s="224"/>
      <c r="Z60" s="225"/>
    </row>
    <row r="61" spans="1:30" s="15" customFormat="1" ht="22">
      <c r="A61" s="62"/>
      <c r="B61" s="75"/>
      <c r="C61" s="64"/>
      <c r="D61" s="65"/>
      <c r="E61" s="64"/>
      <c r="F61" s="65"/>
      <c r="G61" s="64"/>
      <c r="H61" s="65"/>
      <c r="I61" s="64"/>
      <c r="J61" s="65"/>
      <c r="K61" s="64"/>
      <c r="L61" s="74"/>
      <c r="M61" s="74"/>
      <c r="N61" s="74"/>
      <c r="O61" s="74"/>
      <c r="P61" s="74"/>
      <c r="Q61" s="74"/>
      <c r="R61" s="74"/>
      <c r="S61" s="193"/>
      <c r="T61" s="63"/>
      <c r="U61" s="226"/>
      <c r="V61" s="226"/>
      <c r="W61" s="226"/>
      <c r="X61" s="226"/>
      <c r="Y61" s="226"/>
      <c r="Z61" s="227"/>
      <c r="AA61" s="10"/>
    </row>
    <row r="62" spans="1:30" s="10" customFormat="1" ht="19.5">
      <c r="A62" s="91">
        <f>S58+1</f>
        <v>45795</v>
      </c>
      <c r="B62" s="12"/>
      <c r="C62" s="36">
        <f>A62+1</f>
        <v>45796</v>
      </c>
      <c r="D62" s="111"/>
      <c r="E62" s="36">
        <f>C62+1</f>
        <v>45797</v>
      </c>
      <c r="G62" s="36">
        <f>E62+1</f>
        <v>45798</v>
      </c>
      <c r="H62" s="100"/>
      <c r="I62" s="36">
        <f>G62+1</f>
        <v>45799</v>
      </c>
      <c r="J62" s="111"/>
      <c r="K62" s="243">
        <f>I62+1</f>
        <v>45800</v>
      </c>
      <c r="L62" s="244"/>
      <c r="M62" s="250"/>
      <c r="N62" s="250"/>
      <c r="O62" s="250"/>
      <c r="P62" s="250"/>
      <c r="Q62" s="250"/>
      <c r="R62" s="251"/>
      <c r="S62" s="245">
        <f>K62+1</f>
        <v>45801</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20">
      <c r="A66" s="91">
        <f>S62+1</f>
        <v>45802</v>
      </c>
      <c r="B66" s="12"/>
      <c r="C66" s="36">
        <f>A66+1</f>
        <v>45803</v>
      </c>
      <c r="D66" s="13"/>
      <c r="E66" s="36">
        <f>C66+1</f>
        <v>45804</v>
      </c>
      <c r="F66" s="217"/>
      <c r="G66" s="36">
        <f>E66+1</f>
        <v>45805</v>
      </c>
      <c r="H66" s="100"/>
      <c r="I66" s="36">
        <f>G66+1</f>
        <v>45806</v>
      </c>
      <c r="J66" s="13"/>
      <c r="K66" s="243">
        <f>I66+1</f>
        <v>45807</v>
      </c>
      <c r="L66" s="244"/>
      <c r="M66" s="241"/>
      <c r="N66" s="241"/>
      <c r="O66" s="241"/>
      <c r="P66" s="241"/>
      <c r="Q66" s="241"/>
      <c r="R66" s="242"/>
      <c r="S66" s="245">
        <f>K66+1</f>
        <v>45808</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45809</v>
      </c>
      <c r="B70" s="12"/>
      <c r="C70" s="36">
        <f>A70+1</f>
        <v>45810</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3">
    <mergeCell ref="M67:R67"/>
    <mergeCell ref="U67:Z67"/>
    <mergeCell ref="K62:L62"/>
    <mergeCell ref="M62:R62"/>
    <mergeCell ref="S62:T62"/>
    <mergeCell ref="U62:Z62"/>
    <mergeCell ref="K66:L66"/>
    <mergeCell ref="M66:R66"/>
    <mergeCell ref="S66:T66"/>
    <mergeCell ref="U66:Z66"/>
    <mergeCell ref="M50:R50"/>
    <mergeCell ref="S50:T50"/>
    <mergeCell ref="U50:Z50"/>
    <mergeCell ref="K58:L58"/>
    <mergeCell ref="M58:R58"/>
    <mergeCell ref="S58:T58"/>
    <mergeCell ref="U58:Z58"/>
    <mergeCell ref="K54:L54"/>
    <mergeCell ref="M54:R54"/>
    <mergeCell ref="S54:T54"/>
    <mergeCell ref="U54:Z54"/>
    <mergeCell ref="K50:L50"/>
    <mergeCell ref="C3:V7"/>
    <mergeCell ref="A41:H47"/>
    <mergeCell ref="K41:Q41"/>
    <mergeCell ref="S41:Y41"/>
    <mergeCell ref="A49:B49"/>
    <mergeCell ref="C49:D49"/>
    <mergeCell ref="E49:F49"/>
    <mergeCell ref="G49:H49"/>
    <mergeCell ref="I49:J49"/>
    <mergeCell ref="K49:R49"/>
    <mergeCell ref="S49:Z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23" priority="3">
      <formula>MONTH(A50)&lt;&gt;MONTH($A$41)</formula>
    </cfRule>
    <cfRule type="expression" dxfId="22" priority="4">
      <formula>OR(WEEKDAY(A50,1)=1,WEEKDAY(A50,1)=7)</formula>
    </cfRule>
  </conditionalFormatting>
  <conditionalFormatting sqref="I50:I51">
    <cfRule type="expression" dxfId="21" priority="1">
      <formula>MONTH(I50)&lt;&gt;MONTH($A$41)</formula>
    </cfRule>
    <cfRule type="expression" dxfId="20" priority="2">
      <formula>OR(WEEKDAY(I50,1)=1,WEEKDAY(I50,1)=7)</formula>
    </cfRule>
  </conditionalFormatting>
  <hyperlinks>
    <hyperlink ref="K73:Z73" r:id="rId1" display="https://www.vertex42.com/calendars/" xr:uid="{A9BC89FA-3CD5-4F2B-ABD3-6839ACF5D5FB}"/>
    <hyperlink ref="K72:Z72" r:id="rId2" display="Calendar Templates by Vertex42" xr:uid="{7A36E3E1-65EC-4DC5-B606-6B970358F57F}"/>
  </hyperlinks>
  <printOptions horizontalCentered="1"/>
  <pageMargins left="0.23622047244094491" right="0.23622047244094491" top="0.35433070866141736" bottom="0.74803149606299213" header="0.31496062992125984" footer="0.31496062992125984"/>
  <pageSetup paperSize="9" scale="54" fitToWidth="0" fitToHeight="0"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FB74D-3F7B-40EF-B19A-20D66E346A32}">
  <dimension ref="A1:AD73"/>
  <sheetViews>
    <sheetView showGridLines="0" tabSelected="1" view="pageBreakPreview" zoomScale="85" zoomScaleNormal="100" zoomScaleSheetLayoutView="85" workbookViewId="0">
      <selection activeCell="T23" sqref="T23"/>
    </sheetView>
  </sheetViews>
  <sheetFormatPr defaultColWidth="9" defaultRowHeight="13.5"/>
  <cols>
    <col min="1" max="1" width="4.75" style="17" customWidth="1"/>
    <col min="2" max="2" width="13.4140625" style="17" customWidth="1"/>
    <col min="3" max="3" width="8.5820312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24.08203125" style="17" customWidth="1"/>
    <col min="27" max="27" width="4.33203125" style="17" customWidth="1"/>
    <col min="28" max="16384" width="9" style="17"/>
  </cols>
  <sheetData>
    <row r="1" spans="1:26" s="10" customFormat="1" ht="23.5">
      <c r="A1" s="38"/>
      <c r="B1" s="38"/>
      <c r="C1" s="38"/>
      <c r="D1" s="220" t="s">
        <v>84</v>
      </c>
      <c r="E1" s="218"/>
      <c r="F1" s="216"/>
      <c r="G1" s="218"/>
      <c r="H1" s="218"/>
      <c r="I1" s="218"/>
      <c r="J1" s="218"/>
      <c r="K1" s="218"/>
      <c r="L1" s="218"/>
      <c r="M1" s="218"/>
      <c r="N1" s="218"/>
      <c r="O1" s="218"/>
      <c r="P1" s="218"/>
      <c r="Q1" s="218"/>
      <c r="R1" s="218"/>
      <c r="S1" s="221"/>
      <c r="T1" s="221"/>
      <c r="U1" s="38"/>
      <c r="V1" s="38"/>
      <c r="W1" s="38"/>
      <c r="X1" s="38"/>
      <c r="Y1" s="38"/>
      <c r="Z1" s="38"/>
    </row>
    <row r="2" spans="1:26" s="10" customFormat="1" ht="14.25" customHeight="1">
      <c r="A2" s="38"/>
      <c r="B2" s="38"/>
      <c r="C2" s="38"/>
      <c r="D2" s="218"/>
      <c r="E2" s="218"/>
      <c r="F2" s="218"/>
      <c r="G2" s="218"/>
      <c r="H2" s="218"/>
      <c r="I2" s="218"/>
      <c r="J2" s="218"/>
      <c r="K2" s="218"/>
      <c r="L2" s="218"/>
      <c r="M2" s="218"/>
      <c r="N2" s="218"/>
      <c r="O2" s="218"/>
      <c r="P2" s="218"/>
      <c r="Q2" s="218"/>
      <c r="R2" s="218"/>
      <c r="S2" s="222"/>
      <c r="T2" s="222"/>
      <c r="U2" s="83"/>
      <c r="V2" s="83"/>
      <c r="W2" s="83"/>
      <c r="X2" s="38"/>
      <c r="Y2" s="38"/>
      <c r="Z2" s="38"/>
    </row>
    <row r="3" spans="1:26" s="10" customFormat="1" ht="14.25" customHeight="1">
      <c r="A3" s="38"/>
      <c r="B3" s="83"/>
      <c r="C3" s="337" t="s">
        <v>21</v>
      </c>
      <c r="D3" s="337"/>
      <c r="E3" s="337"/>
      <c r="F3" s="337"/>
      <c r="G3" s="337"/>
      <c r="H3" s="337"/>
      <c r="I3" s="337"/>
      <c r="J3" s="337"/>
      <c r="K3" s="337"/>
      <c r="L3" s="337"/>
      <c r="M3" s="337"/>
      <c r="N3" s="337"/>
      <c r="O3" s="337"/>
      <c r="P3" s="337"/>
      <c r="Q3" s="337"/>
      <c r="R3" s="337"/>
      <c r="S3" s="337"/>
      <c r="T3" s="337"/>
      <c r="U3" s="337"/>
      <c r="V3" s="337"/>
      <c r="X3" s="38"/>
      <c r="Y3" s="38"/>
      <c r="Z3" s="38"/>
    </row>
    <row r="4" spans="1:26" s="10" customFormat="1" ht="14.25" customHeight="1">
      <c r="A4" s="38"/>
      <c r="B4" s="38"/>
      <c r="C4" s="337"/>
      <c r="D4" s="337"/>
      <c r="E4" s="337"/>
      <c r="F4" s="337"/>
      <c r="G4" s="337"/>
      <c r="H4" s="337"/>
      <c r="I4" s="337"/>
      <c r="J4" s="337"/>
      <c r="K4" s="337"/>
      <c r="L4" s="337"/>
      <c r="M4" s="337"/>
      <c r="N4" s="337"/>
      <c r="O4" s="337"/>
      <c r="P4" s="337"/>
      <c r="Q4" s="337"/>
      <c r="R4" s="337"/>
      <c r="S4" s="337"/>
      <c r="T4" s="337"/>
      <c r="U4" s="337"/>
      <c r="V4" s="337"/>
      <c r="X4" s="38"/>
      <c r="Y4" s="38"/>
      <c r="Z4" s="38"/>
    </row>
    <row r="5" spans="1:26" s="10" customFormat="1" ht="14.25" customHeight="1">
      <c r="A5" s="38"/>
      <c r="B5" s="84"/>
      <c r="C5" s="337"/>
      <c r="D5" s="337"/>
      <c r="E5" s="337"/>
      <c r="F5" s="337"/>
      <c r="G5" s="337"/>
      <c r="H5" s="337"/>
      <c r="I5" s="337"/>
      <c r="J5" s="337"/>
      <c r="K5" s="337"/>
      <c r="L5" s="337"/>
      <c r="M5" s="337"/>
      <c r="N5" s="337"/>
      <c r="O5" s="337"/>
      <c r="P5" s="337"/>
      <c r="Q5" s="337"/>
      <c r="R5" s="337"/>
      <c r="S5" s="337"/>
      <c r="T5" s="337"/>
      <c r="U5" s="337"/>
      <c r="V5" s="337"/>
      <c r="X5" s="38"/>
      <c r="Y5" s="38"/>
      <c r="Z5" s="38"/>
    </row>
    <row r="6" spans="1:26" s="10" customFormat="1" ht="14.25" customHeight="1">
      <c r="A6" s="38"/>
      <c r="B6" s="84"/>
      <c r="C6" s="337"/>
      <c r="D6" s="337"/>
      <c r="E6" s="337"/>
      <c r="F6" s="337"/>
      <c r="G6" s="337"/>
      <c r="H6" s="337"/>
      <c r="I6" s="337"/>
      <c r="J6" s="337"/>
      <c r="K6" s="337"/>
      <c r="L6" s="337"/>
      <c r="M6" s="337"/>
      <c r="N6" s="337"/>
      <c r="O6" s="337"/>
      <c r="P6" s="337"/>
      <c r="Q6" s="337"/>
      <c r="R6" s="337"/>
      <c r="S6" s="337"/>
      <c r="T6" s="337"/>
      <c r="U6" s="337"/>
      <c r="V6" s="337"/>
      <c r="X6" s="38"/>
      <c r="Y6" s="38"/>
      <c r="Z6" s="38"/>
    </row>
    <row r="7" spans="1:26" s="10" customFormat="1" ht="14.25" customHeight="1">
      <c r="A7" s="38"/>
      <c r="B7" s="84"/>
      <c r="C7" s="337"/>
      <c r="D7" s="337"/>
      <c r="E7" s="337"/>
      <c r="F7" s="337"/>
      <c r="G7" s="337"/>
      <c r="H7" s="337"/>
      <c r="I7" s="337"/>
      <c r="J7" s="337"/>
      <c r="K7" s="337"/>
      <c r="L7" s="337"/>
      <c r="M7" s="337"/>
      <c r="N7" s="337"/>
      <c r="O7" s="337"/>
      <c r="P7" s="337"/>
      <c r="Q7" s="337"/>
      <c r="R7" s="337"/>
      <c r="S7" s="337"/>
      <c r="T7" s="337"/>
      <c r="U7" s="337"/>
      <c r="V7" s="337"/>
      <c r="X7" s="38"/>
      <c r="Y7" s="38"/>
      <c r="Z7" s="38"/>
    </row>
    <row r="8" spans="1:26" s="10" customFormat="1" ht="14.25" customHeight="1">
      <c r="A8" s="38"/>
      <c r="B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17.5"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J26"/>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C29"/>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c r="D40"/>
      <c r="J40"/>
    </row>
    <row r="41" spans="1:26" s="2" customFormat="1" ht="15" customHeight="1">
      <c r="A41" s="252">
        <f>DATE(2025,7,1)</f>
        <v>45839</v>
      </c>
      <c r="B41" s="252"/>
      <c r="C41" s="253"/>
      <c r="D41" s="253"/>
      <c r="E41" s="253"/>
      <c r="F41" s="253"/>
      <c r="G41" s="253"/>
      <c r="H41" s="253"/>
      <c r="I41" s="39" t="e" cm="1">
        <f t="array" ref="I41">DATE</f>
        <v>#NAME?</v>
      </c>
      <c r="J41" s="39"/>
      <c r="K41" s="256">
        <f>DATE(YEAR(A41),MONTH(A41)-1,1)</f>
        <v>45809</v>
      </c>
      <c r="L41" s="256"/>
      <c r="M41" s="256"/>
      <c r="N41" s="256"/>
      <c r="O41" s="256"/>
      <c r="P41" s="256"/>
      <c r="Q41" s="256"/>
      <c r="R41" s="42"/>
      <c r="S41" s="256">
        <f>DATE(YEAR(A41),MONTH(A41)+1,1)</f>
        <v>45870</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f t="shared" ref="K43:Q48" si="0">IF(MONTH($K$41)&lt;&gt;MONTH($K$41-(WEEKDAY($K$41,1)-(開始_日-1))-IF((WEEKDAY($K$41,1)-(開始_日-1))&lt;=0,7,0)+(ROW(K43)-ROW($K$43))*7+(COLUMN(K43)-COLUMN($K$43)+1)),"",$K$41-(WEEKDAY($K$41,1)-(開始_日-1))-IF((WEEKDAY($K$41,1)-(開始_日-1))&lt;=0,7,0)+(ROW(K43)-ROW($K$43))*7+(COLUMN(K43)-COLUMN($K$43)+1))</f>
        <v>45809</v>
      </c>
      <c r="L43" s="37">
        <f t="shared" si="0"/>
        <v>45810</v>
      </c>
      <c r="M43" s="37">
        <f t="shared" si="0"/>
        <v>45811</v>
      </c>
      <c r="N43" s="37">
        <f t="shared" si="0"/>
        <v>45812</v>
      </c>
      <c r="O43" s="37">
        <f t="shared" si="0"/>
        <v>45813</v>
      </c>
      <c r="P43" s="37">
        <f t="shared" si="0"/>
        <v>45814</v>
      </c>
      <c r="Q43" s="37">
        <f t="shared" si="0"/>
        <v>45815</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t="str">
        <f t="shared" si="1"/>
        <v/>
      </c>
      <c r="V43" s="37" t="str">
        <f t="shared" si="1"/>
        <v/>
      </c>
      <c r="W43" s="37" t="str">
        <f t="shared" si="1"/>
        <v/>
      </c>
      <c r="X43" s="37">
        <f t="shared" si="1"/>
        <v>45870</v>
      </c>
      <c r="Y43" s="37">
        <f t="shared" si="1"/>
        <v>45871</v>
      </c>
    </row>
    <row r="44" spans="1:26" s="4" customFormat="1" ht="9" customHeight="1">
      <c r="A44" s="253"/>
      <c r="B44" s="253"/>
      <c r="C44" s="253"/>
      <c r="D44" s="253"/>
      <c r="E44" s="253"/>
      <c r="F44" s="253"/>
      <c r="G44" s="253"/>
      <c r="H44" s="253"/>
      <c r="I44" s="1"/>
      <c r="J44" s="1"/>
      <c r="K44" s="37">
        <f t="shared" si="0"/>
        <v>45816</v>
      </c>
      <c r="L44" s="37">
        <f t="shared" si="0"/>
        <v>45817</v>
      </c>
      <c r="M44" s="37">
        <f t="shared" si="0"/>
        <v>45818</v>
      </c>
      <c r="N44" s="37">
        <f t="shared" si="0"/>
        <v>45819</v>
      </c>
      <c r="O44" s="37">
        <f t="shared" si="0"/>
        <v>45820</v>
      </c>
      <c r="P44" s="37">
        <f t="shared" si="0"/>
        <v>45821</v>
      </c>
      <c r="Q44" s="37">
        <f t="shared" si="0"/>
        <v>45822</v>
      </c>
      <c r="R44" s="2"/>
      <c r="S44" s="37">
        <f t="shared" si="1"/>
        <v>45872</v>
      </c>
      <c r="T44" s="37">
        <f t="shared" si="1"/>
        <v>45873</v>
      </c>
      <c r="U44" s="37">
        <f t="shared" si="1"/>
        <v>45874</v>
      </c>
      <c r="V44" s="37">
        <f t="shared" si="1"/>
        <v>45875</v>
      </c>
      <c r="W44" s="37">
        <f t="shared" si="1"/>
        <v>45876</v>
      </c>
      <c r="X44" s="37">
        <f t="shared" si="1"/>
        <v>45877</v>
      </c>
      <c r="Y44" s="37">
        <f t="shared" si="1"/>
        <v>45878</v>
      </c>
    </row>
    <row r="45" spans="1:26" s="4" customFormat="1" ht="9" customHeight="1">
      <c r="A45" s="253"/>
      <c r="B45" s="253"/>
      <c r="C45" s="253"/>
      <c r="D45" s="253"/>
      <c r="E45" s="253"/>
      <c r="F45" s="253"/>
      <c r="G45" s="253"/>
      <c r="H45" s="252"/>
      <c r="I45" s="39"/>
      <c r="J45" s="39"/>
      <c r="K45" s="37">
        <f t="shared" si="0"/>
        <v>45823</v>
      </c>
      <c r="L45" s="37">
        <f t="shared" si="0"/>
        <v>45824</v>
      </c>
      <c r="M45" s="37">
        <f t="shared" si="0"/>
        <v>45825</v>
      </c>
      <c r="N45" s="37">
        <f t="shared" si="0"/>
        <v>45826</v>
      </c>
      <c r="O45" s="37">
        <f t="shared" si="0"/>
        <v>45827</v>
      </c>
      <c r="P45" s="37">
        <f t="shared" si="0"/>
        <v>45828</v>
      </c>
      <c r="Q45" s="37">
        <f t="shared" si="0"/>
        <v>45829</v>
      </c>
      <c r="R45" s="2"/>
      <c r="S45" s="37">
        <f t="shared" si="1"/>
        <v>45879</v>
      </c>
      <c r="T45" s="37">
        <f t="shared" si="1"/>
        <v>45880</v>
      </c>
      <c r="U45" s="37">
        <f t="shared" si="1"/>
        <v>45881</v>
      </c>
      <c r="V45" s="37">
        <f t="shared" si="1"/>
        <v>45882</v>
      </c>
      <c r="W45" s="37">
        <f t="shared" si="1"/>
        <v>45883</v>
      </c>
      <c r="X45" s="37">
        <f t="shared" si="1"/>
        <v>45884</v>
      </c>
      <c r="Y45" s="37">
        <f t="shared" si="1"/>
        <v>45885</v>
      </c>
    </row>
    <row r="46" spans="1:26" s="4" customFormat="1" ht="9" customHeight="1">
      <c r="A46" s="253"/>
      <c r="B46" s="253"/>
      <c r="C46" s="253"/>
      <c r="D46" s="253"/>
      <c r="E46" s="253"/>
      <c r="F46" s="253"/>
      <c r="G46" s="253"/>
      <c r="H46" s="253"/>
      <c r="I46" s="39"/>
      <c r="J46" s="39"/>
      <c r="K46" s="37">
        <f t="shared" si="0"/>
        <v>45830</v>
      </c>
      <c r="L46" s="37">
        <f t="shared" si="0"/>
        <v>45831</v>
      </c>
      <c r="M46" s="37">
        <f t="shared" si="0"/>
        <v>45832</v>
      </c>
      <c r="N46" s="37">
        <f t="shared" si="0"/>
        <v>45833</v>
      </c>
      <c r="O46" s="37">
        <f t="shared" si="0"/>
        <v>45834</v>
      </c>
      <c r="P46" s="37">
        <f t="shared" si="0"/>
        <v>45835</v>
      </c>
      <c r="Q46" s="37">
        <f t="shared" si="0"/>
        <v>45836</v>
      </c>
      <c r="R46" s="2"/>
      <c r="S46" s="37">
        <f t="shared" si="1"/>
        <v>45886</v>
      </c>
      <c r="T46" s="37">
        <f t="shared" si="1"/>
        <v>45887</v>
      </c>
      <c r="U46" s="37">
        <f t="shared" si="1"/>
        <v>45888</v>
      </c>
      <c r="V46" s="37">
        <f t="shared" si="1"/>
        <v>45889</v>
      </c>
      <c r="W46" s="37">
        <f t="shared" si="1"/>
        <v>45890</v>
      </c>
      <c r="X46" s="37">
        <f t="shared" si="1"/>
        <v>45891</v>
      </c>
      <c r="Y46" s="37">
        <f t="shared" si="1"/>
        <v>45892</v>
      </c>
    </row>
    <row r="47" spans="1:26" s="4" customFormat="1" ht="9" customHeight="1">
      <c r="A47" s="253"/>
      <c r="B47" s="253"/>
      <c r="C47" s="253"/>
      <c r="D47" s="253"/>
      <c r="E47" s="253"/>
      <c r="F47" s="253"/>
      <c r="G47" s="253"/>
      <c r="H47" s="253"/>
      <c r="I47" s="39"/>
      <c r="J47" s="39"/>
      <c r="K47" s="37">
        <f t="shared" si="0"/>
        <v>45837</v>
      </c>
      <c r="L47" s="37">
        <f t="shared" si="0"/>
        <v>45838</v>
      </c>
      <c r="M47" s="37" t="str">
        <f t="shared" si="0"/>
        <v/>
      </c>
      <c r="N47" s="37" t="str">
        <f t="shared" si="0"/>
        <v/>
      </c>
      <c r="O47" s="37" t="str">
        <f t="shared" si="0"/>
        <v/>
      </c>
      <c r="P47" s="37" t="str">
        <f t="shared" si="0"/>
        <v/>
      </c>
      <c r="Q47" s="37" t="str">
        <f t="shared" si="0"/>
        <v/>
      </c>
      <c r="R47" s="2"/>
      <c r="S47" s="37">
        <f t="shared" si="1"/>
        <v>45893</v>
      </c>
      <c r="T47" s="37">
        <f t="shared" si="1"/>
        <v>45894</v>
      </c>
      <c r="U47" s="37">
        <f t="shared" si="1"/>
        <v>45895</v>
      </c>
      <c r="V47" s="37">
        <f t="shared" si="1"/>
        <v>45896</v>
      </c>
      <c r="W47" s="37">
        <f t="shared" si="1"/>
        <v>45897</v>
      </c>
      <c r="X47" s="37">
        <f t="shared" si="1"/>
        <v>45898</v>
      </c>
      <c r="Y47" s="37">
        <f t="shared" si="1"/>
        <v>45899</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f t="shared" si="1"/>
        <v>45900</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v>45837</v>
      </c>
      <c r="B49" s="255"/>
      <c r="C49" s="255">
        <f>C50</f>
        <v>45838</v>
      </c>
      <c r="D49" s="255"/>
      <c r="E49" s="255">
        <f>E50</f>
        <v>45839</v>
      </c>
      <c r="F49" s="255"/>
      <c r="G49" s="255">
        <f>G50</f>
        <v>45840</v>
      </c>
      <c r="H49" s="255"/>
      <c r="I49" s="255">
        <f>I50</f>
        <v>45841</v>
      </c>
      <c r="J49" s="255"/>
      <c r="K49" s="255">
        <f>K50</f>
        <v>45842</v>
      </c>
      <c r="L49" s="255"/>
      <c r="M49" s="255"/>
      <c r="N49" s="255"/>
      <c r="O49" s="255"/>
      <c r="P49" s="255"/>
      <c r="Q49" s="255"/>
      <c r="R49" s="255"/>
      <c r="S49" s="255">
        <f>S50</f>
        <v>45843</v>
      </c>
      <c r="T49" s="255"/>
      <c r="U49" s="255"/>
      <c r="V49" s="255"/>
      <c r="W49" s="255"/>
      <c r="X49" s="255"/>
      <c r="Y49" s="255"/>
      <c r="Z49" s="257"/>
    </row>
    <row r="50" spans="1:30" s="10" customFormat="1" ht="19.5">
      <c r="A50" s="91">
        <f>$A$41-(WEEKDAY($A$41,1)-(開始_日-1))-IF((WEEKDAY($A$41,1)-(開始_日-1))&lt;=0,7,0)+1</f>
        <v>45837</v>
      </c>
      <c r="B50" s="12"/>
      <c r="C50" s="36">
        <f>A50+1</f>
        <v>45838</v>
      </c>
      <c r="D50" s="13"/>
      <c r="E50" s="36">
        <f>C50+1</f>
        <v>45839</v>
      </c>
      <c r="F50" s="13"/>
      <c r="G50" s="36">
        <f>E50+1</f>
        <v>45840</v>
      </c>
      <c r="H50" s="13"/>
      <c r="I50" s="36">
        <f>G50+1</f>
        <v>45841</v>
      </c>
      <c r="J50" s="13"/>
      <c r="K50" s="243">
        <f>I50+1</f>
        <v>45842</v>
      </c>
      <c r="L50" s="244"/>
      <c r="M50" s="241"/>
      <c r="N50" s="241"/>
      <c r="O50" s="241"/>
      <c r="P50" s="241"/>
      <c r="Q50" s="241"/>
      <c r="R50" s="242"/>
      <c r="S50" s="331">
        <f>K50+1</f>
        <v>45843</v>
      </c>
      <c r="T50" s="332"/>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45844</v>
      </c>
      <c r="B54" s="12"/>
      <c r="C54" s="36">
        <f>A54+1</f>
        <v>45845</v>
      </c>
      <c r="D54" s="13"/>
      <c r="E54" s="36">
        <f>C54+1</f>
        <v>45846</v>
      </c>
      <c r="F54" s="99"/>
      <c r="G54" s="36">
        <f>E54+1</f>
        <v>45847</v>
      </c>
      <c r="I54" s="36">
        <f>G54+1</f>
        <v>45848</v>
      </c>
      <c r="J54" s="13"/>
      <c r="K54" s="243">
        <f>I54+1</f>
        <v>45849</v>
      </c>
      <c r="L54" s="244"/>
      <c r="M54" s="241"/>
      <c r="N54" s="241"/>
      <c r="O54" s="241"/>
      <c r="P54" s="241"/>
      <c r="Q54" s="241"/>
      <c r="R54" s="242"/>
      <c r="S54" s="245">
        <f>K54+1</f>
        <v>45850</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45851</v>
      </c>
      <c r="B58" s="12"/>
      <c r="C58" s="36">
        <f>A58+1</f>
        <v>45852</v>
      </c>
      <c r="D58" s="13"/>
      <c r="E58" s="36">
        <f>C58+1</f>
        <v>45853</v>
      </c>
      <c r="F58" s="13"/>
      <c r="G58" s="36">
        <f>E58+1</f>
        <v>45854</v>
      </c>
      <c r="H58" s="100"/>
      <c r="I58" s="36">
        <f>G58+1</f>
        <v>45855</v>
      </c>
      <c r="J58" s="13"/>
      <c r="K58" s="243">
        <f>I58+1</f>
        <v>45856</v>
      </c>
      <c r="L58" s="244"/>
      <c r="M58" s="241"/>
      <c r="N58" s="241"/>
      <c r="O58" s="241"/>
      <c r="P58" s="241"/>
      <c r="Q58" s="241"/>
      <c r="R58" s="241"/>
      <c r="S58" s="338">
        <f>K58+1</f>
        <v>45857</v>
      </c>
      <c r="T58" s="332"/>
      <c r="U58" s="271"/>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2"/>
      <c r="S59" s="223"/>
      <c r="T59" s="48"/>
      <c r="U59" s="70"/>
      <c r="V59" s="70"/>
      <c r="W59" s="70"/>
      <c r="X59" s="70"/>
      <c r="Y59" s="70"/>
      <c r="Z59" s="73"/>
    </row>
    <row r="60" spans="1:30" s="10" customFormat="1" ht="22">
      <c r="A60" s="49"/>
      <c r="B60" s="54"/>
      <c r="C60" s="51"/>
      <c r="D60" s="52"/>
      <c r="E60" s="51"/>
      <c r="F60" s="52"/>
      <c r="G60" s="51"/>
      <c r="H60" s="52"/>
      <c r="I60" s="51"/>
      <c r="J60" s="52"/>
      <c r="K60" s="51"/>
      <c r="L60" s="53"/>
      <c r="M60" s="53"/>
      <c r="N60" s="53"/>
      <c r="O60" s="53"/>
      <c r="P60" s="53"/>
      <c r="Q60" s="53"/>
      <c r="R60" s="53"/>
      <c r="S60" s="172" t="s">
        <v>85</v>
      </c>
      <c r="T60" s="195"/>
      <c r="U60" s="233" t="s">
        <v>86</v>
      </c>
      <c r="V60" s="234"/>
      <c r="W60" s="234" t="s">
        <v>82</v>
      </c>
      <c r="X60" s="234"/>
      <c r="Y60" s="234"/>
      <c r="Z60" s="235"/>
    </row>
    <row r="61" spans="1:30" s="15" customFormat="1" ht="22">
      <c r="A61" s="62"/>
      <c r="B61" s="75"/>
      <c r="C61" s="64"/>
      <c r="D61" s="65"/>
      <c r="E61" s="64"/>
      <c r="F61" s="65"/>
      <c r="G61" s="64"/>
      <c r="H61" s="65"/>
      <c r="I61" s="64"/>
      <c r="J61" s="65"/>
      <c r="K61" s="64"/>
      <c r="L61" s="74"/>
      <c r="M61" s="74"/>
      <c r="N61" s="74"/>
      <c r="O61" s="74"/>
      <c r="P61" s="74"/>
      <c r="Q61" s="74"/>
      <c r="R61" s="74"/>
      <c r="S61" s="193"/>
      <c r="T61" s="63"/>
      <c r="U61" s="226"/>
      <c r="V61" s="226"/>
      <c r="W61" s="226"/>
      <c r="X61" s="226"/>
      <c r="Y61" s="226"/>
      <c r="Z61" s="227"/>
      <c r="AA61" s="10"/>
    </row>
    <row r="62" spans="1:30" s="10" customFormat="1" ht="19.5">
      <c r="A62" s="91">
        <f>S58+1</f>
        <v>45858</v>
      </c>
      <c r="B62" s="12"/>
      <c r="C62" s="92">
        <f>A62+1</f>
        <v>45859</v>
      </c>
      <c r="D62" s="100" t="s">
        <v>41</v>
      </c>
      <c r="E62" s="36">
        <f>C62+1</f>
        <v>45860</v>
      </c>
      <c r="G62" s="36">
        <f>E62+1</f>
        <v>45861</v>
      </c>
      <c r="H62" s="100"/>
      <c r="I62" s="36">
        <f>G62+1</f>
        <v>45862</v>
      </c>
      <c r="J62" s="111"/>
      <c r="K62" s="243">
        <f>I62+1</f>
        <v>45863</v>
      </c>
      <c r="L62" s="244"/>
      <c r="M62" s="250"/>
      <c r="N62" s="250"/>
      <c r="O62" s="250"/>
      <c r="P62" s="250"/>
      <c r="Q62" s="250"/>
      <c r="R62" s="251"/>
      <c r="S62" s="245">
        <f>K62+1</f>
        <v>45864</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339" t="s">
        <v>89</v>
      </c>
      <c r="D65" s="340"/>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20">
      <c r="A66" s="91">
        <f>S62+1</f>
        <v>45865</v>
      </c>
      <c r="B66" s="12"/>
      <c r="C66" s="36">
        <f>A66+1</f>
        <v>45866</v>
      </c>
      <c r="D66" s="13"/>
      <c r="E66" s="36">
        <f>C66+1</f>
        <v>45867</v>
      </c>
      <c r="F66" s="217"/>
      <c r="G66" s="36">
        <f>E66+1</f>
        <v>45868</v>
      </c>
      <c r="H66" s="100"/>
      <c r="I66" s="36">
        <f>G66+1</f>
        <v>45869</v>
      </c>
      <c r="J66" s="13"/>
      <c r="K66" s="243">
        <f>I66+1</f>
        <v>45870</v>
      </c>
      <c r="L66" s="244"/>
      <c r="M66" s="241"/>
      <c r="N66" s="241"/>
      <c r="O66" s="241"/>
      <c r="P66" s="241"/>
      <c r="Q66" s="241"/>
      <c r="R66" s="242"/>
      <c r="S66" s="245">
        <f>K66+1</f>
        <v>45871</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45872</v>
      </c>
      <c r="B70" s="12"/>
      <c r="C70" s="36">
        <f>A70+1</f>
        <v>45873</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F71" s="341" t="s">
        <v>90</v>
      </c>
      <c r="G71" s="342"/>
      <c r="H71" s="342"/>
      <c r="I71" s="342"/>
      <c r="J71" s="342"/>
      <c r="K71" s="342"/>
      <c r="L71" s="342"/>
      <c r="M71" s="342"/>
      <c r="N71" s="342"/>
      <c r="O71" s="342"/>
      <c r="P71" s="342"/>
      <c r="Q71" s="342"/>
      <c r="R71" s="342"/>
      <c r="S71" s="342"/>
      <c r="T71" s="342"/>
      <c r="U71" s="342"/>
      <c r="V71" s="342"/>
      <c r="W71" s="342"/>
      <c r="X71" s="342"/>
      <c r="Y71" s="342"/>
      <c r="Z71" s="57"/>
    </row>
    <row r="72" spans="1:26" ht="16">
      <c r="A72" s="49"/>
      <c r="B72" s="54"/>
      <c r="C72" s="51"/>
      <c r="D72" s="52"/>
      <c r="E72" s="58"/>
      <c r="F72" s="342"/>
      <c r="G72" s="342"/>
      <c r="H72" s="342"/>
      <c r="I72" s="342"/>
      <c r="J72" s="342"/>
      <c r="K72" s="342"/>
      <c r="L72" s="342"/>
      <c r="M72" s="342"/>
      <c r="N72" s="342"/>
      <c r="O72" s="342"/>
      <c r="P72" s="342"/>
      <c r="Q72" s="342"/>
      <c r="R72" s="342"/>
      <c r="S72" s="342"/>
      <c r="T72" s="342"/>
      <c r="U72" s="342"/>
      <c r="V72" s="342"/>
      <c r="W72" s="342"/>
      <c r="X72" s="342"/>
      <c r="Y72" s="342"/>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5">
    <mergeCell ref="C3:V7"/>
    <mergeCell ref="A41:H47"/>
    <mergeCell ref="K41:Q41"/>
    <mergeCell ref="S41:Y41"/>
    <mergeCell ref="A49:B49"/>
    <mergeCell ref="C49:D49"/>
    <mergeCell ref="E49:F49"/>
    <mergeCell ref="G49:H49"/>
    <mergeCell ref="I49:J49"/>
    <mergeCell ref="K49:R49"/>
    <mergeCell ref="S49:Z49"/>
    <mergeCell ref="M50:R50"/>
    <mergeCell ref="S50:T50"/>
    <mergeCell ref="U50:Z50"/>
    <mergeCell ref="K58:L58"/>
    <mergeCell ref="M58:R58"/>
    <mergeCell ref="S58:T58"/>
    <mergeCell ref="U58:Z58"/>
    <mergeCell ref="K54:L54"/>
    <mergeCell ref="M54:R54"/>
    <mergeCell ref="S54:T54"/>
    <mergeCell ref="U54:Z54"/>
    <mergeCell ref="K50:L50"/>
    <mergeCell ref="M67:R67"/>
    <mergeCell ref="U67:Z67"/>
    <mergeCell ref="C65:D65"/>
    <mergeCell ref="F71:Y72"/>
    <mergeCell ref="K62:L62"/>
    <mergeCell ref="M62:R62"/>
    <mergeCell ref="S62:T62"/>
    <mergeCell ref="U62:Z62"/>
    <mergeCell ref="K66:L66"/>
    <mergeCell ref="M66:R66"/>
    <mergeCell ref="S66:T66"/>
    <mergeCell ref="U66:Z66"/>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19" priority="3">
      <formula>MONTH(A50)&lt;&gt;MONTH($A$41)</formula>
    </cfRule>
    <cfRule type="expression" dxfId="18" priority="4">
      <formula>OR(WEEKDAY(A50,1)=1,WEEKDAY(A50,1)=7)</formula>
    </cfRule>
  </conditionalFormatting>
  <conditionalFormatting sqref="I50:I51">
    <cfRule type="expression" dxfId="17" priority="1">
      <formula>MONTH(I50)&lt;&gt;MONTH($A$41)</formula>
    </cfRule>
    <cfRule type="expression" dxfId="16" priority="2">
      <formula>OR(WEEKDAY(I50,1)=1,WEEKDAY(I50,1)=7)</formula>
    </cfRule>
  </conditionalFormatting>
  <hyperlinks>
    <hyperlink ref="K73:Z73" r:id="rId1" display="https://www.vertex42.com/calendars/" xr:uid="{0D28F695-96C8-4A6B-8D60-4D63B10706AC}"/>
    <hyperlink ref="K72:Z72" r:id="rId2" display="Calendar Templates by Vertex42" xr:uid="{2362C9C0-26BF-40E5-ABC8-F71715C7C694}"/>
  </hyperlinks>
  <printOptions horizontalCentered="1"/>
  <pageMargins left="0.23622047244094491" right="0.23622047244094491" top="0.35433070866141736" bottom="0.74803149606299213" header="0.31496062992125984" footer="0.31496062992125984"/>
  <pageSetup paperSize="9" scale="54" fitToWidth="0" fitToHeight="0"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62DA-32AD-499E-B074-FFDA558FFB16}">
  <sheetPr>
    <pageSetUpPr fitToPage="1"/>
  </sheetPr>
  <dimension ref="A1:AC73"/>
  <sheetViews>
    <sheetView showGridLines="0" view="pageBreakPreview" topLeftCell="A29" zoomScale="55" zoomScaleNormal="100" zoomScaleSheetLayoutView="55" workbookViewId="0">
      <selection activeCell="R57" sqref="R5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27" width="4.33203125" style="17" customWidth="1"/>
    <col min="28"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DATE('４月'!AD56,'４月'!AD57+11,1)</f>
        <v>45717</v>
      </c>
      <c r="B41" s="252"/>
      <c r="C41" s="253"/>
      <c r="D41" s="253"/>
      <c r="E41" s="253"/>
      <c r="F41" s="253"/>
      <c r="G41" s="253"/>
      <c r="H41" s="253"/>
      <c r="I41" s="39"/>
      <c r="J41" s="39"/>
      <c r="K41" s="256">
        <f>DATE(YEAR(A41),MONTH(A41)-1,1)</f>
        <v>45689</v>
      </c>
      <c r="L41" s="256"/>
      <c r="M41" s="256"/>
      <c r="N41" s="256"/>
      <c r="O41" s="256"/>
      <c r="P41" s="256"/>
      <c r="Q41" s="256"/>
      <c r="R41" s="42"/>
      <c r="S41" s="256">
        <f>DATE(YEAR(A41),MONTH(A41)+1,1)</f>
        <v>45748</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t="str">
        <f t="shared" si="0"/>
        <v/>
      </c>
      <c r="Q43" s="37">
        <f t="shared" si="0"/>
        <v>45689</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f t="shared" si="1"/>
        <v>45748</v>
      </c>
      <c r="V43" s="37">
        <f t="shared" si="1"/>
        <v>45749</v>
      </c>
      <c r="W43" s="37">
        <f t="shared" si="1"/>
        <v>45750</v>
      </c>
      <c r="X43" s="37">
        <f t="shared" si="1"/>
        <v>45751</v>
      </c>
      <c r="Y43" s="37">
        <f t="shared" si="1"/>
        <v>45752</v>
      </c>
    </row>
    <row r="44" spans="1:26" s="4" customFormat="1" ht="9" customHeight="1">
      <c r="A44" s="253"/>
      <c r="B44" s="253"/>
      <c r="C44" s="253"/>
      <c r="D44" s="253"/>
      <c r="E44" s="253"/>
      <c r="F44" s="253"/>
      <c r="G44" s="253"/>
      <c r="H44" s="253"/>
      <c r="I44" s="1"/>
      <c r="J44" s="1"/>
      <c r="K44" s="37">
        <f t="shared" si="0"/>
        <v>45690</v>
      </c>
      <c r="L44" s="37">
        <f t="shared" si="0"/>
        <v>45691</v>
      </c>
      <c r="M44" s="37">
        <f t="shared" si="0"/>
        <v>45692</v>
      </c>
      <c r="N44" s="37">
        <f t="shared" si="0"/>
        <v>45693</v>
      </c>
      <c r="O44" s="37">
        <f t="shared" si="0"/>
        <v>45694</v>
      </c>
      <c r="P44" s="37">
        <f t="shared" si="0"/>
        <v>45695</v>
      </c>
      <c r="Q44" s="37">
        <f t="shared" si="0"/>
        <v>45696</v>
      </c>
      <c r="R44" s="2"/>
      <c r="S44" s="37">
        <f t="shared" si="1"/>
        <v>45753</v>
      </c>
      <c r="T44" s="37">
        <f t="shared" si="1"/>
        <v>45754</v>
      </c>
      <c r="U44" s="37">
        <f t="shared" si="1"/>
        <v>45755</v>
      </c>
      <c r="V44" s="37">
        <f t="shared" si="1"/>
        <v>45756</v>
      </c>
      <c r="W44" s="37">
        <f t="shared" si="1"/>
        <v>45757</v>
      </c>
      <c r="X44" s="37">
        <f t="shared" si="1"/>
        <v>45758</v>
      </c>
      <c r="Y44" s="37">
        <f t="shared" si="1"/>
        <v>45759</v>
      </c>
    </row>
    <row r="45" spans="1:26" s="4" customFormat="1" ht="9" customHeight="1">
      <c r="A45" s="253"/>
      <c r="B45" s="253"/>
      <c r="C45" s="253"/>
      <c r="D45" s="253"/>
      <c r="E45" s="253"/>
      <c r="F45" s="253"/>
      <c r="G45" s="253"/>
      <c r="H45" s="252"/>
      <c r="I45" s="39"/>
      <c r="J45" s="39"/>
      <c r="K45" s="37">
        <f t="shared" si="0"/>
        <v>45697</v>
      </c>
      <c r="L45" s="37">
        <f t="shared" si="0"/>
        <v>45698</v>
      </c>
      <c r="M45" s="37">
        <f t="shared" si="0"/>
        <v>45699</v>
      </c>
      <c r="N45" s="37">
        <f t="shared" si="0"/>
        <v>45700</v>
      </c>
      <c r="O45" s="37">
        <f t="shared" si="0"/>
        <v>45701</v>
      </c>
      <c r="P45" s="37">
        <f t="shared" si="0"/>
        <v>45702</v>
      </c>
      <c r="Q45" s="37">
        <f t="shared" si="0"/>
        <v>45703</v>
      </c>
      <c r="R45" s="2"/>
      <c r="S45" s="37">
        <f t="shared" si="1"/>
        <v>45760</v>
      </c>
      <c r="T45" s="37">
        <f t="shared" si="1"/>
        <v>45761</v>
      </c>
      <c r="U45" s="37">
        <f t="shared" si="1"/>
        <v>45762</v>
      </c>
      <c r="V45" s="37">
        <f t="shared" si="1"/>
        <v>45763</v>
      </c>
      <c r="W45" s="37">
        <f t="shared" si="1"/>
        <v>45764</v>
      </c>
      <c r="X45" s="37">
        <f t="shared" si="1"/>
        <v>45765</v>
      </c>
      <c r="Y45" s="37">
        <f t="shared" si="1"/>
        <v>45766</v>
      </c>
    </row>
    <row r="46" spans="1:26" s="4" customFormat="1" ht="9" customHeight="1">
      <c r="A46" s="253"/>
      <c r="B46" s="253"/>
      <c r="C46" s="253"/>
      <c r="D46" s="253"/>
      <c r="E46" s="253"/>
      <c r="F46" s="253"/>
      <c r="G46" s="253"/>
      <c r="H46" s="253"/>
      <c r="I46" s="39"/>
      <c r="J46" s="39"/>
      <c r="K46" s="37">
        <f t="shared" si="0"/>
        <v>45704</v>
      </c>
      <c r="L46" s="37">
        <f t="shared" si="0"/>
        <v>45705</v>
      </c>
      <c r="M46" s="37">
        <f t="shared" si="0"/>
        <v>45706</v>
      </c>
      <c r="N46" s="37">
        <f t="shared" si="0"/>
        <v>45707</v>
      </c>
      <c r="O46" s="37">
        <f t="shared" si="0"/>
        <v>45708</v>
      </c>
      <c r="P46" s="37">
        <f t="shared" si="0"/>
        <v>45709</v>
      </c>
      <c r="Q46" s="37">
        <f t="shared" si="0"/>
        <v>45710</v>
      </c>
      <c r="R46" s="2"/>
      <c r="S46" s="37">
        <f t="shared" si="1"/>
        <v>45767</v>
      </c>
      <c r="T46" s="37">
        <f t="shared" si="1"/>
        <v>45768</v>
      </c>
      <c r="U46" s="37">
        <f t="shared" si="1"/>
        <v>45769</v>
      </c>
      <c r="V46" s="37">
        <f t="shared" si="1"/>
        <v>45770</v>
      </c>
      <c r="W46" s="37">
        <f t="shared" si="1"/>
        <v>45771</v>
      </c>
      <c r="X46" s="37">
        <f t="shared" si="1"/>
        <v>45772</v>
      </c>
      <c r="Y46" s="37">
        <f t="shared" si="1"/>
        <v>45773</v>
      </c>
    </row>
    <row r="47" spans="1:26" s="4" customFormat="1" ht="9" customHeight="1">
      <c r="A47" s="253"/>
      <c r="B47" s="253"/>
      <c r="C47" s="253"/>
      <c r="D47" s="253"/>
      <c r="E47" s="253"/>
      <c r="F47" s="253"/>
      <c r="G47" s="253"/>
      <c r="H47" s="253"/>
      <c r="I47" s="39"/>
      <c r="J47" s="39"/>
      <c r="K47" s="37">
        <f t="shared" si="0"/>
        <v>45711</v>
      </c>
      <c r="L47" s="37">
        <f t="shared" si="0"/>
        <v>45712</v>
      </c>
      <c r="M47" s="37">
        <f t="shared" si="0"/>
        <v>45713</v>
      </c>
      <c r="N47" s="37">
        <f t="shared" si="0"/>
        <v>45714</v>
      </c>
      <c r="O47" s="37">
        <f t="shared" si="0"/>
        <v>45715</v>
      </c>
      <c r="P47" s="37">
        <f t="shared" si="0"/>
        <v>45716</v>
      </c>
      <c r="Q47" s="37" t="str">
        <f t="shared" si="0"/>
        <v/>
      </c>
      <c r="R47" s="2"/>
      <c r="S47" s="37">
        <f t="shared" si="1"/>
        <v>45774</v>
      </c>
      <c r="T47" s="37">
        <f t="shared" si="1"/>
        <v>45775</v>
      </c>
      <c r="U47" s="37">
        <f t="shared" si="1"/>
        <v>45776</v>
      </c>
      <c r="V47" s="37">
        <f t="shared" si="1"/>
        <v>45777</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29" s="10" customFormat="1" ht="19.5" customHeight="1">
      <c r="A49" s="254">
        <f>A50</f>
        <v>45711</v>
      </c>
      <c r="B49" s="255"/>
      <c r="C49" s="255">
        <f>C50</f>
        <v>45712</v>
      </c>
      <c r="D49" s="255"/>
      <c r="E49" s="255">
        <f>E50</f>
        <v>45713</v>
      </c>
      <c r="F49" s="255"/>
      <c r="G49" s="255">
        <f>G50</f>
        <v>45714</v>
      </c>
      <c r="H49" s="255"/>
      <c r="I49" s="255">
        <f>I50</f>
        <v>45715</v>
      </c>
      <c r="J49" s="255"/>
      <c r="K49" s="255">
        <f>K50</f>
        <v>45716</v>
      </c>
      <c r="L49" s="255"/>
      <c r="M49" s="255"/>
      <c r="N49" s="255"/>
      <c r="O49" s="255"/>
      <c r="P49" s="255"/>
      <c r="Q49" s="255"/>
      <c r="R49" s="255"/>
      <c r="S49" s="255">
        <f>S50</f>
        <v>45717</v>
      </c>
      <c r="T49" s="255"/>
      <c r="U49" s="255"/>
      <c r="V49" s="255"/>
      <c r="W49" s="255"/>
      <c r="X49" s="255"/>
      <c r="Y49" s="255"/>
      <c r="Z49" s="257"/>
    </row>
    <row r="50" spans="1:29" s="10" customFormat="1" ht="19.5">
      <c r="A50" s="91">
        <f>$A$41-(WEEKDAY($A$41,1)-(開始_日-1))-IF((WEEKDAY($A$41,1)-(開始_日-1))&lt;=0,7,0)+1</f>
        <v>45711</v>
      </c>
      <c r="B50" s="12"/>
      <c r="C50" s="36">
        <f>A50+1</f>
        <v>45712</v>
      </c>
      <c r="D50" s="13"/>
      <c r="E50" s="36">
        <f>C50+1</f>
        <v>45713</v>
      </c>
      <c r="F50" s="13"/>
      <c r="G50" s="36">
        <f>E50+1</f>
        <v>45714</v>
      </c>
      <c r="H50" s="13"/>
      <c r="I50" s="36">
        <f>G50+1</f>
        <v>45715</v>
      </c>
      <c r="J50" s="13"/>
      <c r="K50" s="243">
        <f>I50+1</f>
        <v>45716</v>
      </c>
      <c r="L50" s="244"/>
      <c r="M50" s="241"/>
      <c r="N50" s="241"/>
      <c r="O50" s="241"/>
      <c r="P50" s="241"/>
      <c r="Q50" s="241"/>
      <c r="R50" s="242"/>
      <c r="S50" s="245">
        <f>K50+1</f>
        <v>45717</v>
      </c>
      <c r="T50" s="246"/>
      <c r="U50" s="236"/>
      <c r="V50" s="236"/>
      <c r="W50" s="236"/>
      <c r="X50" s="236"/>
      <c r="Y50" s="236"/>
      <c r="Z50" s="237"/>
    </row>
    <row r="51" spans="1:29"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29"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29"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29" s="10" customFormat="1" ht="19.5">
      <c r="A54" s="91">
        <f>S50+1</f>
        <v>45718</v>
      </c>
      <c r="B54" s="12"/>
      <c r="C54" s="36">
        <f>A54+1</f>
        <v>45719</v>
      </c>
      <c r="D54" s="13"/>
      <c r="E54" s="36">
        <f>C54+1</f>
        <v>45720</v>
      </c>
      <c r="F54" s="99"/>
      <c r="G54" s="36">
        <f>E54+1</f>
        <v>45721</v>
      </c>
      <c r="I54" s="36">
        <f>G54+1</f>
        <v>45722</v>
      </c>
      <c r="J54" s="13"/>
      <c r="K54" s="243">
        <f>I54+1</f>
        <v>45723</v>
      </c>
      <c r="L54" s="244"/>
      <c r="M54" s="241"/>
      <c r="N54" s="241"/>
      <c r="O54" s="241"/>
      <c r="P54" s="241"/>
      <c r="Q54" s="241"/>
      <c r="R54" s="242"/>
      <c r="S54" s="245">
        <f>K54+1</f>
        <v>45724</v>
      </c>
      <c r="T54" s="246"/>
      <c r="U54" s="236"/>
      <c r="V54" s="236"/>
      <c r="W54" s="236"/>
      <c r="X54" s="236"/>
      <c r="Y54" s="236"/>
      <c r="Z54" s="237"/>
    </row>
    <row r="55" spans="1:29"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29"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29" s="10" customFormat="1" ht="16">
      <c r="A57" s="62"/>
      <c r="B57" s="75"/>
      <c r="C57" s="64"/>
      <c r="D57" s="65"/>
      <c r="E57" s="64"/>
      <c r="F57" s="65"/>
      <c r="G57" s="64"/>
      <c r="H57" s="65"/>
      <c r="I57" s="64"/>
      <c r="J57" s="65"/>
      <c r="K57" s="64"/>
      <c r="L57" s="74"/>
      <c r="M57" s="74"/>
      <c r="N57" s="74"/>
      <c r="O57" s="74"/>
      <c r="P57" s="74"/>
      <c r="Q57" s="74"/>
      <c r="R57" s="62"/>
      <c r="S57" s="63"/>
      <c r="T57" s="63"/>
      <c r="U57" s="63"/>
      <c r="V57" s="63"/>
      <c r="W57" s="63"/>
      <c r="X57" s="63"/>
      <c r="Y57" s="75"/>
      <c r="AC57" s="10">
        <v>1</v>
      </c>
    </row>
    <row r="58" spans="1:29" s="10" customFormat="1" ht="19.5">
      <c r="A58" s="91">
        <f>S54+1</f>
        <v>45725</v>
      </c>
      <c r="B58" s="12"/>
      <c r="C58" s="36">
        <f>A58+1</f>
        <v>45726</v>
      </c>
      <c r="D58" s="13"/>
      <c r="E58" s="36">
        <f>C58+1</f>
        <v>45727</v>
      </c>
      <c r="F58" s="13"/>
      <c r="G58" s="36">
        <f>E58+1</f>
        <v>45728</v>
      </c>
      <c r="H58" s="100" t="s">
        <v>22</v>
      </c>
      <c r="I58" s="36">
        <f>G58+1</f>
        <v>45729</v>
      </c>
      <c r="J58" s="13"/>
      <c r="K58" s="243">
        <f>I58+1</f>
        <v>45730</v>
      </c>
      <c r="L58" s="244"/>
      <c r="M58" s="241"/>
      <c r="N58" s="241"/>
      <c r="O58" s="241"/>
      <c r="P58" s="241"/>
      <c r="Q58" s="241"/>
      <c r="R58" s="242"/>
      <c r="S58" s="331">
        <f>K58+1</f>
        <v>45731</v>
      </c>
      <c r="T58" s="332"/>
      <c r="U58" s="271" t="s">
        <v>25</v>
      </c>
      <c r="V58" s="271"/>
      <c r="W58" s="271"/>
      <c r="X58" s="271"/>
      <c r="Y58" s="271"/>
      <c r="Z58" s="272"/>
    </row>
    <row r="59" spans="1:29"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29"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row>
    <row r="61" spans="1:29"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29" s="10" customFormat="1" ht="19.5">
      <c r="A62" s="91">
        <f>S58+1</f>
        <v>45732</v>
      </c>
      <c r="B62" s="12"/>
      <c r="C62" s="36">
        <f>A62+1</f>
        <v>45733</v>
      </c>
      <c r="D62" s="111"/>
      <c r="E62" s="36">
        <f>C62+1</f>
        <v>45734</v>
      </c>
      <c r="G62" s="92">
        <f>E62+1</f>
        <v>45735</v>
      </c>
      <c r="H62" s="100" t="s">
        <v>37</v>
      </c>
      <c r="I62" s="36">
        <f>G62+1</f>
        <v>45736</v>
      </c>
      <c r="J62" s="13"/>
      <c r="K62" s="243">
        <f>I62+1</f>
        <v>45737</v>
      </c>
      <c r="L62" s="244"/>
      <c r="M62" s="250"/>
      <c r="N62" s="250"/>
      <c r="O62" s="250"/>
      <c r="P62" s="250"/>
      <c r="Q62" s="250"/>
      <c r="R62" s="251"/>
      <c r="S62" s="245">
        <f>K62+1</f>
        <v>45738</v>
      </c>
      <c r="T62" s="246"/>
      <c r="U62" s="236"/>
      <c r="V62" s="236"/>
      <c r="W62" s="236"/>
      <c r="X62" s="236"/>
      <c r="Y62" s="236"/>
      <c r="Z62" s="237"/>
    </row>
    <row r="63" spans="1:29"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29"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45739</v>
      </c>
      <c r="B66" s="12"/>
      <c r="C66" s="36">
        <f>A66+1</f>
        <v>45740</v>
      </c>
      <c r="D66" s="13"/>
      <c r="E66" s="36">
        <f>C66+1</f>
        <v>45741</v>
      </c>
      <c r="F66" s="13"/>
      <c r="G66" s="36">
        <f>E66+1</f>
        <v>45742</v>
      </c>
      <c r="H66" s="100" t="s">
        <v>22</v>
      </c>
      <c r="I66" s="36">
        <f>G66+1</f>
        <v>45743</v>
      </c>
      <c r="J66" s="13"/>
      <c r="K66" s="243">
        <f>I66+1</f>
        <v>45744</v>
      </c>
      <c r="L66" s="244"/>
      <c r="M66" s="241"/>
      <c r="N66" s="241"/>
      <c r="O66" s="241"/>
      <c r="P66" s="241"/>
      <c r="Q66" s="241"/>
      <c r="R66" s="242"/>
      <c r="S66" s="245">
        <f>K66+1</f>
        <v>45745</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45746</v>
      </c>
      <c r="B70" s="12"/>
      <c r="C70" s="36">
        <f>A70+1</f>
        <v>45747</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row>
  </sheetData>
  <mergeCells count="34">
    <mergeCell ref="M67:R67"/>
    <mergeCell ref="U67:Z67"/>
    <mergeCell ref="K62:L62"/>
    <mergeCell ref="M62:R62"/>
    <mergeCell ref="S62:T62"/>
    <mergeCell ref="U62:Z62"/>
    <mergeCell ref="K66:L66"/>
    <mergeCell ref="M66:R66"/>
    <mergeCell ref="S66:T66"/>
    <mergeCell ref="U66:Z66"/>
    <mergeCell ref="K54:L54"/>
    <mergeCell ref="M54:R54"/>
    <mergeCell ref="S54:T54"/>
    <mergeCell ref="U54:Z54"/>
    <mergeCell ref="K58:L58"/>
    <mergeCell ref="M58:R58"/>
    <mergeCell ref="S58:T58"/>
    <mergeCell ref="U58:Z58"/>
    <mergeCell ref="K49:R49"/>
    <mergeCell ref="S49:Z49"/>
    <mergeCell ref="K50:L50"/>
    <mergeCell ref="M50:R50"/>
    <mergeCell ref="S50:T50"/>
    <mergeCell ref="U50:Z50"/>
    <mergeCell ref="D2:O3"/>
    <mergeCell ref="C4:R8"/>
    <mergeCell ref="A41:H47"/>
    <mergeCell ref="K41:Q41"/>
    <mergeCell ref="S41:Y41"/>
    <mergeCell ref="A49:B49"/>
    <mergeCell ref="C49:D49"/>
    <mergeCell ref="E49:F49"/>
    <mergeCell ref="G49:H49"/>
    <mergeCell ref="I49:J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15" priority="3">
      <formula>MONTH(A50)&lt;&gt;MONTH($A$41)</formula>
    </cfRule>
    <cfRule type="expression" dxfId="14" priority="4">
      <formula>OR(WEEKDAY(A50,1)=1,WEEKDAY(A50,1)=7)</formula>
    </cfRule>
  </conditionalFormatting>
  <conditionalFormatting sqref="I50:I51">
    <cfRule type="expression" dxfId="13" priority="1">
      <formula>MONTH(I50)&lt;&gt;MONTH($A$41)</formula>
    </cfRule>
    <cfRule type="expression" dxfId="12" priority="2">
      <formula>OR(WEEKDAY(I50,1)=1,WEEKDAY(I50,1)=7)</formula>
    </cfRule>
  </conditionalFormatting>
  <hyperlinks>
    <hyperlink ref="K73:Z73" r:id="rId1" display="https://www.vertex42.com/calendars/" xr:uid="{7E7A783F-B7F7-416E-9DAC-7EC2312D7B23}"/>
    <hyperlink ref="K72:Z72" r:id="rId2" display="Calendar Templates by Vertex42" xr:uid="{023AB431-B388-4719-9959-6CD4D4F41EFB}"/>
  </hyperlinks>
  <printOptions horizontalCentered="1"/>
  <pageMargins left="0.24" right="0.17" top="0.23622047244094491" bottom="0.23622047244094491" header="0.23622047244094491" footer="0.23622047244094491"/>
  <pageSetup paperSize="9" scale="60"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3212F-FB28-4701-A779-250241158450}">
  <sheetPr>
    <pageSetUpPr fitToPage="1"/>
  </sheetPr>
  <dimension ref="A1:AD73"/>
  <sheetViews>
    <sheetView showGridLines="0" view="pageBreakPreview" zoomScale="55" zoomScaleNormal="100" zoomScaleSheetLayoutView="55" workbookViewId="0">
      <selection activeCell="AE31" sqref="AE31"/>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27" width="4.33203125" style="17" customWidth="1"/>
    <col min="28"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DATE('４月'!AD56,'４月'!AD57+11,1)</f>
        <v>45717</v>
      </c>
      <c r="B41" s="252"/>
      <c r="C41" s="253"/>
      <c r="D41" s="253"/>
      <c r="E41" s="253"/>
      <c r="F41" s="253"/>
      <c r="G41" s="253"/>
      <c r="H41" s="253"/>
      <c r="I41" s="39"/>
      <c r="J41" s="39"/>
      <c r="K41" s="256">
        <f>DATE(YEAR(A41),MONTH(A41)-1,1)</f>
        <v>45689</v>
      </c>
      <c r="L41" s="256"/>
      <c r="M41" s="256"/>
      <c r="N41" s="256"/>
      <c r="O41" s="256"/>
      <c r="P41" s="256"/>
      <c r="Q41" s="256"/>
      <c r="R41" s="42"/>
      <c r="S41" s="256">
        <f>DATE(YEAR(A41),MONTH(A41)+1,1)</f>
        <v>45748</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t="str">
        <f t="shared" si="0"/>
        <v/>
      </c>
      <c r="Q43" s="37">
        <f t="shared" si="0"/>
        <v>45689</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f t="shared" si="1"/>
        <v>45748</v>
      </c>
      <c r="V43" s="37">
        <f t="shared" si="1"/>
        <v>45749</v>
      </c>
      <c r="W43" s="37">
        <f t="shared" si="1"/>
        <v>45750</v>
      </c>
      <c r="X43" s="37">
        <f t="shared" si="1"/>
        <v>45751</v>
      </c>
      <c r="Y43" s="37">
        <f t="shared" si="1"/>
        <v>45752</v>
      </c>
    </row>
    <row r="44" spans="1:26" s="4" customFormat="1" ht="9" customHeight="1">
      <c r="A44" s="253"/>
      <c r="B44" s="253"/>
      <c r="C44" s="253"/>
      <c r="D44" s="253"/>
      <c r="E44" s="253"/>
      <c r="F44" s="253"/>
      <c r="G44" s="253"/>
      <c r="H44" s="253"/>
      <c r="I44" s="1"/>
      <c r="J44" s="1"/>
      <c r="K44" s="37">
        <f t="shared" si="0"/>
        <v>45690</v>
      </c>
      <c r="L44" s="37">
        <f t="shared" si="0"/>
        <v>45691</v>
      </c>
      <c r="M44" s="37">
        <f t="shared" si="0"/>
        <v>45692</v>
      </c>
      <c r="N44" s="37">
        <f t="shared" si="0"/>
        <v>45693</v>
      </c>
      <c r="O44" s="37">
        <f t="shared" si="0"/>
        <v>45694</v>
      </c>
      <c r="P44" s="37">
        <f t="shared" si="0"/>
        <v>45695</v>
      </c>
      <c r="Q44" s="37">
        <f t="shared" si="0"/>
        <v>45696</v>
      </c>
      <c r="R44" s="2"/>
      <c r="S44" s="37">
        <f t="shared" si="1"/>
        <v>45753</v>
      </c>
      <c r="T44" s="37">
        <f t="shared" si="1"/>
        <v>45754</v>
      </c>
      <c r="U44" s="37">
        <f t="shared" si="1"/>
        <v>45755</v>
      </c>
      <c r="V44" s="37">
        <f t="shared" si="1"/>
        <v>45756</v>
      </c>
      <c r="W44" s="37">
        <f t="shared" si="1"/>
        <v>45757</v>
      </c>
      <c r="X44" s="37">
        <f t="shared" si="1"/>
        <v>45758</v>
      </c>
      <c r="Y44" s="37">
        <f t="shared" si="1"/>
        <v>45759</v>
      </c>
    </row>
    <row r="45" spans="1:26" s="4" customFormat="1" ht="9" customHeight="1">
      <c r="A45" s="253"/>
      <c r="B45" s="253"/>
      <c r="C45" s="253"/>
      <c r="D45" s="253"/>
      <c r="E45" s="253"/>
      <c r="F45" s="253"/>
      <c r="G45" s="253"/>
      <c r="H45" s="252"/>
      <c r="I45" s="39"/>
      <c r="J45" s="39"/>
      <c r="K45" s="37">
        <f t="shared" si="0"/>
        <v>45697</v>
      </c>
      <c r="L45" s="37">
        <f t="shared" si="0"/>
        <v>45698</v>
      </c>
      <c r="M45" s="37">
        <f t="shared" si="0"/>
        <v>45699</v>
      </c>
      <c r="N45" s="37">
        <f t="shared" si="0"/>
        <v>45700</v>
      </c>
      <c r="O45" s="37">
        <f t="shared" si="0"/>
        <v>45701</v>
      </c>
      <c r="P45" s="37">
        <f t="shared" si="0"/>
        <v>45702</v>
      </c>
      <c r="Q45" s="37">
        <f t="shared" si="0"/>
        <v>45703</v>
      </c>
      <c r="R45" s="2"/>
      <c r="S45" s="37">
        <f t="shared" si="1"/>
        <v>45760</v>
      </c>
      <c r="T45" s="37">
        <f t="shared" si="1"/>
        <v>45761</v>
      </c>
      <c r="U45" s="37">
        <f t="shared" si="1"/>
        <v>45762</v>
      </c>
      <c r="V45" s="37">
        <f t="shared" si="1"/>
        <v>45763</v>
      </c>
      <c r="W45" s="37">
        <f t="shared" si="1"/>
        <v>45764</v>
      </c>
      <c r="X45" s="37">
        <f t="shared" si="1"/>
        <v>45765</v>
      </c>
      <c r="Y45" s="37">
        <f t="shared" si="1"/>
        <v>45766</v>
      </c>
    </row>
    <row r="46" spans="1:26" s="4" customFormat="1" ht="9" customHeight="1">
      <c r="A46" s="253"/>
      <c r="B46" s="253"/>
      <c r="C46" s="253"/>
      <c r="D46" s="253"/>
      <c r="E46" s="253"/>
      <c r="F46" s="253"/>
      <c r="G46" s="253"/>
      <c r="H46" s="253"/>
      <c r="I46" s="39"/>
      <c r="J46" s="39"/>
      <c r="K46" s="37">
        <f t="shared" si="0"/>
        <v>45704</v>
      </c>
      <c r="L46" s="37">
        <f t="shared" si="0"/>
        <v>45705</v>
      </c>
      <c r="M46" s="37">
        <f t="shared" si="0"/>
        <v>45706</v>
      </c>
      <c r="N46" s="37">
        <f t="shared" si="0"/>
        <v>45707</v>
      </c>
      <c r="O46" s="37">
        <f t="shared" si="0"/>
        <v>45708</v>
      </c>
      <c r="P46" s="37">
        <f t="shared" si="0"/>
        <v>45709</v>
      </c>
      <c r="Q46" s="37">
        <f t="shared" si="0"/>
        <v>45710</v>
      </c>
      <c r="R46" s="2"/>
      <c r="S46" s="37">
        <f t="shared" si="1"/>
        <v>45767</v>
      </c>
      <c r="T46" s="37">
        <f t="shared" si="1"/>
        <v>45768</v>
      </c>
      <c r="U46" s="37">
        <f t="shared" si="1"/>
        <v>45769</v>
      </c>
      <c r="V46" s="37">
        <f t="shared" si="1"/>
        <v>45770</v>
      </c>
      <c r="W46" s="37">
        <f t="shared" si="1"/>
        <v>45771</v>
      </c>
      <c r="X46" s="37">
        <f t="shared" si="1"/>
        <v>45772</v>
      </c>
      <c r="Y46" s="37">
        <f t="shared" si="1"/>
        <v>45773</v>
      </c>
    </row>
    <row r="47" spans="1:26" s="4" customFormat="1" ht="9" customHeight="1">
      <c r="A47" s="253"/>
      <c r="B47" s="253"/>
      <c r="C47" s="253"/>
      <c r="D47" s="253"/>
      <c r="E47" s="253"/>
      <c r="F47" s="253"/>
      <c r="G47" s="253"/>
      <c r="H47" s="253"/>
      <c r="I47" s="39"/>
      <c r="J47" s="39"/>
      <c r="K47" s="37">
        <f t="shared" si="0"/>
        <v>45711</v>
      </c>
      <c r="L47" s="37">
        <f t="shared" si="0"/>
        <v>45712</v>
      </c>
      <c r="M47" s="37">
        <f t="shared" si="0"/>
        <v>45713</v>
      </c>
      <c r="N47" s="37">
        <f t="shared" si="0"/>
        <v>45714</v>
      </c>
      <c r="O47" s="37">
        <f t="shared" si="0"/>
        <v>45715</v>
      </c>
      <c r="P47" s="37">
        <f t="shared" si="0"/>
        <v>45716</v>
      </c>
      <c r="Q47" s="37" t="str">
        <f t="shared" si="0"/>
        <v/>
      </c>
      <c r="R47" s="2"/>
      <c r="S47" s="37">
        <f t="shared" si="1"/>
        <v>45774</v>
      </c>
      <c r="T47" s="37">
        <f t="shared" si="1"/>
        <v>45775</v>
      </c>
      <c r="U47" s="37">
        <f t="shared" si="1"/>
        <v>45776</v>
      </c>
      <c r="V47" s="37">
        <f t="shared" si="1"/>
        <v>45777</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45711</v>
      </c>
      <c r="B49" s="255"/>
      <c r="C49" s="255">
        <f>C50</f>
        <v>45712</v>
      </c>
      <c r="D49" s="255"/>
      <c r="E49" s="255">
        <f>E50</f>
        <v>45713</v>
      </c>
      <c r="F49" s="255"/>
      <c r="G49" s="255">
        <f>G50</f>
        <v>45714</v>
      </c>
      <c r="H49" s="255"/>
      <c r="I49" s="255">
        <f>I50</f>
        <v>45715</v>
      </c>
      <c r="J49" s="255"/>
      <c r="K49" s="255">
        <f>K50</f>
        <v>45716</v>
      </c>
      <c r="L49" s="255"/>
      <c r="M49" s="255"/>
      <c r="N49" s="255"/>
      <c r="O49" s="255"/>
      <c r="P49" s="255"/>
      <c r="Q49" s="255"/>
      <c r="R49" s="255"/>
      <c r="S49" s="255">
        <f>S50</f>
        <v>45717</v>
      </c>
      <c r="T49" s="255"/>
      <c r="U49" s="255"/>
      <c r="V49" s="255"/>
      <c r="W49" s="255"/>
      <c r="X49" s="255"/>
      <c r="Y49" s="255"/>
      <c r="Z49" s="257"/>
    </row>
    <row r="50" spans="1:30" s="10" customFormat="1" ht="19.5">
      <c r="A50" s="91">
        <f>$A$41-(WEEKDAY($A$41,1)-(開始_日-1))-IF((WEEKDAY($A$41,1)-(開始_日-1))&lt;=0,7,0)+1</f>
        <v>45711</v>
      </c>
      <c r="B50" s="12"/>
      <c r="C50" s="36">
        <f>A50+1</f>
        <v>45712</v>
      </c>
      <c r="D50" s="13"/>
      <c r="E50" s="36">
        <f>C50+1</f>
        <v>45713</v>
      </c>
      <c r="F50" s="13"/>
      <c r="G50" s="36">
        <f>E50+1</f>
        <v>45714</v>
      </c>
      <c r="H50" s="13"/>
      <c r="I50" s="36">
        <f>G50+1</f>
        <v>45715</v>
      </c>
      <c r="J50" s="13"/>
      <c r="K50" s="243">
        <f>I50+1</f>
        <v>45716</v>
      </c>
      <c r="L50" s="244"/>
      <c r="M50" s="241"/>
      <c r="N50" s="241"/>
      <c r="O50" s="241"/>
      <c r="P50" s="241"/>
      <c r="Q50" s="241"/>
      <c r="R50" s="242"/>
      <c r="S50" s="245">
        <f>K50+1</f>
        <v>45717</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45718</v>
      </c>
      <c r="B54" s="12"/>
      <c r="C54" s="36">
        <f>A54+1</f>
        <v>45719</v>
      </c>
      <c r="D54" s="13"/>
      <c r="E54" s="36">
        <f>C54+1</f>
        <v>45720</v>
      </c>
      <c r="F54" s="99"/>
      <c r="G54" s="36">
        <f>E54+1</f>
        <v>45721</v>
      </c>
      <c r="I54" s="36">
        <f>G54+1</f>
        <v>45722</v>
      </c>
      <c r="J54" s="13"/>
      <c r="K54" s="243">
        <f>I54+1</f>
        <v>45723</v>
      </c>
      <c r="L54" s="244"/>
      <c r="M54" s="241"/>
      <c r="N54" s="241"/>
      <c r="O54" s="241"/>
      <c r="P54" s="241"/>
      <c r="Q54" s="241"/>
      <c r="R54" s="242"/>
      <c r="S54" s="245">
        <f>K54+1</f>
        <v>45724</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45725</v>
      </c>
      <c r="B58" s="12"/>
      <c r="C58" s="36">
        <f>A58+1</f>
        <v>45726</v>
      </c>
      <c r="D58" s="13"/>
      <c r="E58" s="36">
        <f>C58+1</f>
        <v>45727</v>
      </c>
      <c r="F58" s="13"/>
      <c r="G58" s="36">
        <f>E58+1</f>
        <v>45728</v>
      </c>
      <c r="H58" s="100" t="s">
        <v>22</v>
      </c>
      <c r="I58" s="36">
        <f>G58+1</f>
        <v>45729</v>
      </c>
      <c r="J58" s="13"/>
      <c r="K58" s="243">
        <f>I58+1</f>
        <v>45730</v>
      </c>
      <c r="L58" s="244"/>
      <c r="M58" s="241"/>
      <c r="N58" s="241"/>
      <c r="O58" s="241"/>
      <c r="P58" s="241"/>
      <c r="Q58" s="241"/>
      <c r="R58" s="242"/>
      <c r="S58" s="331">
        <f>K58+1</f>
        <v>45731</v>
      </c>
      <c r="T58" s="332"/>
      <c r="U58" s="271" t="s">
        <v>25</v>
      </c>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30"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45732</v>
      </c>
      <c r="B62" s="12"/>
      <c r="C62" s="36">
        <f>A62+1</f>
        <v>45733</v>
      </c>
      <c r="D62" s="111"/>
      <c r="E62" s="36">
        <f>C62+1</f>
        <v>45734</v>
      </c>
      <c r="G62" s="92">
        <f>E62+1</f>
        <v>45735</v>
      </c>
      <c r="H62" s="100" t="s">
        <v>37</v>
      </c>
      <c r="I62" s="36">
        <f>G62+1</f>
        <v>45736</v>
      </c>
      <c r="J62" s="13"/>
      <c r="K62" s="243">
        <f>I62+1</f>
        <v>45737</v>
      </c>
      <c r="L62" s="244"/>
      <c r="M62" s="250"/>
      <c r="N62" s="250"/>
      <c r="O62" s="250"/>
      <c r="P62" s="250"/>
      <c r="Q62" s="250"/>
      <c r="R62" s="251"/>
      <c r="S62" s="245">
        <f>K62+1</f>
        <v>45738</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45739</v>
      </c>
      <c r="B66" s="12"/>
      <c r="C66" s="36">
        <f>A66+1</f>
        <v>45740</v>
      </c>
      <c r="D66" s="13"/>
      <c r="E66" s="36">
        <f>C66+1</f>
        <v>45741</v>
      </c>
      <c r="F66" s="13"/>
      <c r="G66" s="36">
        <f>E66+1</f>
        <v>45742</v>
      </c>
      <c r="H66" s="100" t="s">
        <v>22</v>
      </c>
      <c r="I66" s="36">
        <f>G66+1</f>
        <v>45743</v>
      </c>
      <c r="J66" s="13"/>
      <c r="K66" s="243">
        <f>I66+1</f>
        <v>45744</v>
      </c>
      <c r="L66" s="244"/>
      <c r="M66" s="241"/>
      <c r="N66" s="241"/>
      <c r="O66" s="241"/>
      <c r="P66" s="241"/>
      <c r="Q66" s="241"/>
      <c r="R66" s="242"/>
      <c r="S66" s="245">
        <f>K66+1</f>
        <v>45745</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45746</v>
      </c>
      <c r="B70" s="12"/>
      <c r="C70" s="36">
        <f>A70+1</f>
        <v>45747</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row>
  </sheetData>
  <mergeCells count="34">
    <mergeCell ref="M67:R67"/>
    <mergeCell ref="U67:Z67"/>
    <mergeCell ref="K62:L62"/>
    <mergeCell ref="M62:R62"/>
    <mergeCell ref="S62:T62"/>
    <mergeCell ref="U62:Z62"/>
    <mergeCell ref="K66:L66"/>
    <mergeCell ref="M66:R66"/>
    <mergeCell ref="S66:T66"/>
    <mergeCell ref="U66:Z66"/>
    <mergeCell ref="K54:L54"/>
    <mergeCell ref="M54:R54"/>
    <mergeCell ref="S54:T54"/>
    <mergeCell ref="U54:Z54"/>
    <mergeCell ref="K58:L58"/>
    <mergeCell ref="M58:R58"/>
    <mergeCell ref="S58:T58"/>
    <mergeCell ref="U58:Z58"/>
    <mergeCell ref="K49:R49"/>
    <mergeCell ref="S49:Z49"/>
    <mergeCell ref="K50:L50"/>
    <mergeCell ref="M50:R50"/>
    <mergeCell ref="S50:T50"/>
    <mergeCell ref="U50:Z50"/>
    <mergeCell ref="D2:O3"/>
    <mergeCell ref="C4:R8"/>
    <mergeCell ref="A41:H47"/>
    <mergeCell ref="K41:Q41"/>
    <mergeCell ref="S41:Y41"/>
    <mergeCell ref="A49:B49"/>
    <mergeCell ref="C49:D49"/>
    <mergeCell ref="E49:F49"/>
    <mergeCell ref="G49:H49"/>
    <mergeCell ref="I49:J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11" priority="3">
      <formula>MONTH(A50)&lt;&gt;MONTH($A$41)</formula>
    </cfRule>
    <cfRule type="expression" dxfId="10" priority="4">
      <formula>OR(WEEKDAY(A50,1)=1,WEEKDAY(A50,1)=7)</formula>
    </cfRule>
  </conditionalFormatting>
  <conditionalFormatting sqref="I50:I51">
    <cfRule type="expression" dxfId="9" priority="1">
      <formula>MONTH(I50)&lt;&gt;MONTH($A$41)</formula>
    </cfRule>
    <cfRule type="expression" dxfId="8" priority="2">
      <formula>OR(WEEKDAY(I50,1)=1,WEEKDAY(I50,1)=7)</formula>
    </cfRule>
  </conditionalFormatting>
  <hyperlinks>
    <hyperlink ref="K73:Z73" r:id="rId1" display="https://www.vertex42.com/calendars/" xr:uid="{3FA56ADF-DF05-4403-876A-D89A1A431FD8}"/>
    <hyperlink ref="K72:Z72" r:id="rId2" display="Calendar Templates by Vertex42" xr:uid="{1AE7D659-91C9-4C3E-BD34-C6AFA6A6FF1B}"/>
  </hyperlinks>
  <printOptions horizontalCentered="1"/>
  <pageMargins left="0.24" right="0.17" top="0.23622047244094491" bottom="0.23622047244094491" header="0.23622047244094491" footer="0.23622047244094491"/>
  <pageSetup paperSize="9" scale="6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72"/>
  <sheetViews>
    <sheetView showGridLines="0" view="pageBreakPreview" topLeftCell="A26" zoomScale="60" zoomScaleNormal="100" workbookViewId="0">
      <selection activeCell="A40" sqref="A40:H46"/>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83"/>
      <c r="E2" s="261" t="s">
        <v>56</v>
      </c>
      <c r="F2" s="261"/>
      <c r="G2" s="261"/>
      <c r="H2" s="261"/>
      <c r="I2" s="261"/>
      <c r="J2" s="261"/>
      <c r="K2" s="90"/>
      <c r="L2" s="83"/>
      <c r="M2" s="83"/>
      <c r="N2" s="83"/>
      <c r="O2" s="83"/>
      <c r="P2" s="83"/>
      <c r="Q2" s="83"/>
      <c r="R2" s="83"/>
      <c r="S2" s="83"/>
      <c r="T2" s="83"/>
      <c r="U2" s="83"/>
      <c r="V2" s="83"/>
      <c r="W2" s="83"/>
      <c r="X2" s="38"/>
      <c r="Y2" s="38"/>
      <c r="Z2" s="38"/>
    </row>
    <row r="3" spans="1:26" s="10" customFormat="1" ht="14.25" customHeight="1">
      <c r="A3" s="38"/>
      <c r="B3" s="83"/>
      <c r="C3" s="83"/>
      <c r="D3" s="83"/>
      <c r="E3" s="261"/>
      <c r="F3" s="261"/>
      <c r="G3" s="261"/>
      <c r="H3" s="261"/>
      <c r="I3" s="261"/>
      <c r="J3" s="261"/>
      <c r="K3" s="90"/>
      <c r="L3" s="83"/>
      <c r="M3" s="83"/>
      <c r="N3" s="83"/>
      <c r="O3" s="83"/>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30"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30"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30"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30"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30"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30"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30"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30"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30"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30"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30"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30"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c r="AD28" s="131"/>
    </row>
    <row r="29" spans="1:30"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30"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30"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30"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7"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132"/>
    </row>
    <row r="34" spans="1:27"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7"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7"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7"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7"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7" s="10" customFormat="1" ht="20.149999999999999" customHeight="1"/>
    <row r="40" spans="1:27" s="2" customFormat="1" ht="15" customHeight="1">
      <c r="A40" s="252">
        <f>DATE('４月'!AD56,'４月'!AD57+1,1)</f>
        <v>45413</v>
      </c>
      <c r="B40" s="252"/>
      <c r="C40" s="253"/>
      <c r="D40" s="253"/>
      <c r="E40" s="253"/>
      <c r="F40" s="253"/>
      <c r="G40" s="253"/>
      <c r="H40" s="253"/>
      <c r="I40" s="39"/>
      <c r="J40" s="39"/>
      <c r="K40" s="256">
        <f>DATE(YEAR(A40),MONTH(A40)-1,1)</f>
        <v>45383</v>
      </c>
      <c r="L40" s="256"/>
      <c r="M40" s="256"/>
      <c r="N40" s="256"/>
      <c r="O40" s="256"/>
      <c r="P40" s="256"/>
      <c r="Q40" s="256"/>
      <c r="R40" s="42"/>
      <c r="S40" s="256">
        <f>DATE(YEAR(A40),MONTH(A40)+1,1)</f>
        <v>45444</v>
      </c>
      <c r="T40" s="256"/>
      <c r="U40" s="256"/>
      <c r="V40" s="256"/>
      <c r="W40" s="256"/>
      <c r="X40" s="256"/>
      <c r="Y40" s="256"/>
    </row>
    <row r="41" spans="1:27" s="2" customFormat="1" ht="11.25" customHeight="1">
      <c r="A41" s="253"/>
      <c r="B41" s="253"/>
      <c r="C41" s="253"/>
      <c r="D41" s="253"/>
      <c r="E41" s="253"/>
      <c r="F41" s="253"/>
      <c r="G41" s="253"/>
      <c r="H41" s="253"/>
      <c r="I41" s="39"/>
      <c r="J41" s="39"/>
      <c r="K41" s="40" t="str">
        <f>INDEX({"日","月","火","水","木","金","土"},1+MOD(開始_日+1-2,7))</f>
        <v>日</v>
      </c>
      <c r="L41" s="40" t="str">
        <f>INDEX({"日","月","火","水","木","金","土"},1+MOD(開始_日+2-2,7))</f>
        <v>月</v>
      </c>
      <c r="M41" s="40" t="str">
        <f>INDEX({"日","月","火","水","木","金","土"},1+MOD(開始_日+3-2,7))</f>
        <v>火</v>
      </c>
      <c r="N41" s="40" t="str">
        <f>INDEX({"日","月","火","水","木","金","土"},1+MOD(開始_日+4-2,7))</f>
        <v>水</v>
      </c>
      <c r="O41" s="40" t="str">
        <f>INDEX({"日","月","火","水","木","金","土"},1+MOD(開始_日+5-2,7))</f>
        <v>木</v>
      </c>
      <c r="P41" s="40" t="str">
        <f>INDEX({"日","月","火","水","木","金","土"},1+MOD(開始_日+6-2,7))</f>
        <v>金</v>
      </c>
      <c r="Q41" s="40" t="str">
        <f>INDEX({"日","月","火","水","木","金","土"},1+MOD(開始_日+7-2,7))</f>
        <v>土</v>
      </c>
      <c r="R41" s="41"/>
      <c r="S41" s="40" t="str">
        <f>INDEX({"日","月","火","水","木","金","土"},1+MOD(開始_日+1-2,7))</f>
        <v>日</v>
      </c>
      <c r="T41" s="40" t="str">
        <f>INDEX({"日","月","火","水","木","金","土"},1+MOD(開始_日+2-2,7))</f>
        <v>月</v>
      </c>
      <c r="U41" s="40" t="str">
        <f>INDEX({"日","月","火","水","木","金","土"},1+MOD(開始_日+3-2,7))</f>
        <v>火</v>
      </c>
      <c r="V41" s="40" t="str">
        <f>INDEX({"日","月","火","水","木","金","土"},1+MOD(開始_日+4-2,7))</f>
        <v>水</v>
      </c>
      <c r="W41" s="40" t="str">
        <f>INDEX({"日","月","火","水","木","金","土"},1+MOD(開始_日+5-2,7))</f>
        <v>木</v>
      </c>
      <c r="X41" s="40" t="str">
        <f>INDEX({"日","月","火","水","木","金","土"},1+MOD(開始_日+6-2,7))</f>
        <v>金</v>
      </c>
      <c r="Y41" s="40" t="str">
        <f>INDEX({"日","月","火","水","木","金","土"},1+MOD(開始_日+7-2,7))</f>
        <v>土</v>
      </c>
    </row>
    <row r="42" spans="1:27" s="4" customFormat="1" ht="9" customHeight="1">
      <c r="A42" s="253"/>
      <c r="B42" s="253"/>
      <c r="C42" s="253"/>
      <c r="D42" s="253"/>
      <c r="E42" s="253"/>
      <c r="F42" s="253"/>
      <c r="G42" s="253"/>
      <c r="H42" s="253"/>
      <c r="I42" s="39"/>
      <c r="J42" s="39"/>
      <c r="K42" s="37" t="str">
        <f t="shared" ref="K42:Q47" si="0">IF(MONTH($K$40)&lt;&gt;MONTH($K$40-(WEEKDAY($K$40,1)-(開始_日-1))-IF((WEEKDAY($K$40,1)-(開始_日-1))&lt;=0,7,0)+(ROW(K42)-ROW($K$42))*7+(COLUMN(K42)-COLUMN($K$42)+1)),"",$K$40-(WEEKDAY($K$40,1)-(開始_日-1))-IF((WEEKDAY($K$40,1)-(開始_日-1))&lt;=0,7,0)+(ROW(K42)-ROW($K$42))*7+(COLUMN(K42)-COLUMN($K$42)+1))</f>
        <v/>
      </c>
      <c r="L42" s="37">
        <f t="shared" si="0"/>
        <v>45383</v>
      </c>
      <c r="M42" s="37">
        <f t="shared" si="0"/>
        <v>45384</v>
      </c>
      <c r="N42" s="37">
        <f t="shared" si="0"/>
        <v>45385</v>
      </c>
      <c r="O42" s="37">
        <f t="shared" si="0"/>
        <v>45386</v>
      </c>
      <c r="P42" s="37">
        <f t="shared" si="0"/>
        <v>45387</v>
      </c>
      <c r="Q42" s="37">
        <f t="shared" si="0"/>
        <v>45388</v>
      </c>
      <c r="R42" s="2"/>
      <c r="S42" s="37" t="str">
        <f t="shared" ref="S42:Y47" si="1">IF(MONTH($S$40)&lt;&gt;MONTH($S$40-(WEEKDAY($S$40,1)-(開始_日-1))-IF((WEEKDAY($S$40,1)-(開始_日-1))&lt;=0,7,0)+(ROW(S42)-ROW($S$42))*7+(COLUMN(S42)-COLUMN($S$42)+1)),"",$S$40-(WEEKDAY($S$40,1)-(開始_日-1))-IF((WEEKDAY($S$40,1)-(開始_日-1))&lt;=0,7,0)+(ROW(S42)-ROW($S$42))*7+(COLUMN(S42)-COLUMN($S$42)+1))</f>
        <v/>
      </c>
      <c r="T42" s="37" t="str">
        <f t="shared" si="1"/>
        <v/>
      </c>
      <c r="U42" s="37" t="str">
        <f t="shared" si="1"/>
        <v/>
      </c>
      <c r="V42" s="37" t="str">
        <f t="shared" si="1"/>
        <v/>
      </c>
      <c r="W42" s="37" t="str">
        <f t="shared" si="1"/>
        <v/>
      </c>
      <c r="X42" s="37" t="str">
        <f t="shared" si="1"/>
        <v/>
      </c>
      <c r="Y42" s="37">
        <f t="shared" si="1"/>
        <v>45444</v>
      </c>
    </row>
    <row r="43" spans="1:27" s="4" customFormat="1" ht="9" customHeight="1">
      <c r="A43" s="253"/>
      <c r="B43" s="253"/>
      <c r="C43" s="253"/>
      <c r="D43" s="253"/>
      <c r="E43" s="253"/>
      <c r="F43" s="253"/>
      <c r="G43" s="253"/>
      <c r="H43" s="253"/>
      <c r="I43" s="1"/>
      <c r="J43" s="1"/>
      <c r="K43" s="37">
        <f t="shared" si="0"/>
        <v>45389</v>
      </c>
      <c r="L43" s="37">
        <f t="shared" si="0"/>
        <v>45390</v>
      </c>
      <c r="M43" s="37">
        <f t="shared" si="0"/>
        <v>45391</v>
      </c>
      <c r="N43" s="37">
        <f t="shared" si="0"/>
        <v>45392</v>
      </c>
      <c r="O43" s="37">
        <f t="shared" si="0"/>
        <v>45393</v>
      </c>
      <c r="P43" s="37">
        <f t="shared" si="0"/>
        <v>45394</v>
      </c>
      <c r="Q43" s="37">
        <f t="shared" si="0"/>
        <v>45395</v>
      </c>
      <c r="R43" s="2"/>
      <c r="S43" s="37">
        <f t="shared" si="1"/>
        <v>45445</v>
      </c>
      <c r="T43" s="37">
        <f t="shared" si="1"/>
        <v>45446</v>
      </c>
      <c r="U43" s="37">
        <f t="shared" si="1"/>
        <v>45447</v>
      </c>
      <c r="V43" s="37">
        <f t="shared" si="1"/>
        <v>45448</v>
      </c>
      <c r="W43" s="37">
        <f t="shared" si="1"/>
        <v>45449</v>
      </c>
      <c r="X43" s="37">
        <f t="shared" si="1"/>
        <v>45450</v>
      </c>
      <c r="Y43" s="37">
        <f t="shared" si="1"/>
        <v>45451</v>
      </c>
    </row>
    <row r="44" spans="1:27" s="4" customFormat="1" ht="9" customHeight="1">
      <c r="A44" s="253"/>
      <c r="B44" s="253"/>
      <c r="C44" s="253"/>
      <c r="D44" s="253"/>
      <c r="E44" s="253"/>
      <c r="F44" s="253"/>
      <c r="G44" s="253"/>
      <c r="H44" s="252"/>
      <c r="I44" s="39"/>
      <c r="J44" s="39"/>
      <c r="K44" s="37">
        <f t="shared" si="0"/>
        <v>45396</v>
      </c>
      <c r="L44" s="37">
        <f t="shared" si="0"/>
        <v>45397</v>
      </c>
      <c r="M44" s="37">
        <f t="shared" si="0"/>
        <v>45398</v>
      </c>
      <c r="N44" s="37">
        <f t="shared" si="0"/>
        <v>45399</v>
      </c>
      <c r="O44" s="37">
        <f t="shared" si="0"/>
        <v>45400</v>
      </c>
      <c r="P44" s="37">
        <f t="shared" si="0"/>
        <v>45401</v>
      </c>
      <c r="Q44" s="37">
        <f t="shared" si="0"/>
        <v>45402</v>
      </c>
      <c r="R44" s="2"/>
      <c r="S44" s="37">
        <f t="shared" si="1"/>
        <v>45452</v>
      </c>
      <c r="T44" s="37">
        <f t="shared" si="1"/>
        <v>45453</v>
      </c>
      <c r="U44" s="37">
        <f t="shared" si="1"/>
        <v>45454</v>
      </c>
      <c r="V44" s="37">
        <f t="shared" si="1"/>
        <v>45455</v>
      </c>
      <c r="W44" s="37">
        <f t="shared" si="1"/>
        <v>45456</v>
      </c>
      <c r="X44" s="37">
        <f t="shared" si="1"/>
        <v>45457</v>
      </c>
      <c r="Y44" s="37">
        <f t="shared" si="1"/>
        <v>45458</v>
      </c>
    </row>
    <row r="45" spans="1:27" s="4" customFormat="1" ht="9" customHeight="1">
      <c r="A45" s="253"/>
      <c r="B45" s="253"/>
      <c r="C45" s="253"/>
      <c r="D45" s="253"/>
      <c r="E45" s="253"/>
      <c r="F45" s="253"/>
      <c r="G45" s="253"/>
      <c r="H45" s="253"/>
      <c r="I45" s="39"/>
      <c r="J45" s="39"/>
      <c r="K45" s="37">
        <f t="shared" si="0"/>
        <v>45403</v>
      </c>
      <c r="L45" s="37">
        <f t="shared" si="0"/>
        <v>45404</v>
      </c>
      <c r="M45" s="37">
        <f t="shared" si="0"/>
        <v>45405</v>
      </c>
      <c r="N45" s="37">
        <f t="shared" si="0"/>
        <v>45406</v>
      </c>
      <c r="O45" s="37">
        <f t="shared" si="0"/>
        <v>45407</v>
      </c>
      <c r="P45" s="37">
        <f t="shared" si="0"/>
        <v>45408</v>
      </c>
      <c r="Q45" s="37">
        <f t="shared" si="0"/>
        <v>45409</v>
      </c>
      <c r="R45" s="2"/>
      <c r="S45" s="37">
        <f t="shared" si="1"/>
        <v>45459</v>
      </c>
      <c r="T45" s="37">
        <f t="shared" si="1"/>
        <v>45460</v>
      </c>
      <c r="U45" s="37">
        <f t="shared" si="1"/>
        <v>45461</v>
      </c>
      <c r="V45" s="37">
        <f t="shared" si="1"/>
        <v>45462</v>
      </c>
      <c r="W45" s="37">
        <f t="shared" si="1"/>
        <v>45463</v>
      </c>
      <c r="X45" s="37">
        <f t="shared" si="1"/>
        <v>45464</v>
      </c>
      <c r="Y45" s="37">
        <f t="shared" si="1"/>
        <v>45465</v>
      </c>
    </row>
    <row r="46" spans="1:27" s="4" customFormat="1" ht="9" customHeight="1">
      <c r="A46" s="253"/>
      <c r="B46" s="253"/>
      <c r="C46" s="253"/>
      <c r="D46" s="253"/>
      <c r="E46" s="253"/>
      <c r="F46" s="253"/>
      <c r="G46" s="253"/>
      <c r="H46" s="253"/>
      <c r="I46" s="39"/>
      <c r="J46" s="39"/>
      <c r="K46" s="37">
        <f t="shared" si="0"/>
        <v>45410</v>
      </c>
      <c r="L46" s="37">
        <f t="shared" si="0"/>
        <v>45411</v>
      </c>
      <c r="M46" s="37">
        <f t="shared" si="0"/>
        <v>45412</v>
      </c>
      <c r="N46" s="37" t="str">
        <f t="shared" si="0"/>
        <v/>
      </c>
      <c r="O46" s="37" t="str">
        <f t="shared" si="0"/>
        <v/>
      </c>
      <c r="P46" s="37" t="str">
        <f t="shared" si="0"/>
        <v/>
      </c>
      <c r="Q46" s="37" t="str">
        <f t="shared" si="0"/>
        <v/>
      </c>
      <c r="R46" s="2"/>
      <c r="S46" s="37">
        <f t="shared" si="1"/>
        <v>45466</v>
      </c>
      <c r="T46" s="37">
        <f t="shared" si="1"/>
        <v>45467</v>
      </c>
      <c r="U46" s="37">
        <f t="shared" si="1"/>
        <v>45468</v>
      </c>
      <c r="V46" s="37">
        <f t="shared" si="1"/>
        <v>45469</v>
      </c>
      <c r="W46" s="37">
        <f t="shared" si="1"/>
        <v>45470</v>
      </c>
      <c r="X46" s="37">
        <f t="shared" si="1"/>
        <v>45471</v>
      </c>
      <c r="Y46" s="37">
        <f t="shared" si="1"/>
        <v>45472</v>
      </c>
    </row>
    <row r="47" spans="1:27" s="9" customFormat="1" ht="9" customHeight="1">
      <c r="A47" s="5"/>
      <c r="B47" s="5"/>
      <c r="C47" s="5"/>
      <c r="D47" s="5"/>
      <c r="E47" s="5"/>
      <c r="F47" s="5"/>
      <c r="G47" s="5"/>
      <c r="H47" s="5"/>
      <c r="I47" s="6"/>
      <c r="J47" s="6"/>
      <c r="K47" s="37" t="str">
        <f t="shared" si="0"/>
        <v/>
      </c>
      <c r="L47" s="37" t="str">
        <f t="shared" si="0"/>
        <v/>
      </c>
      <c r="M47" s="37" t="str">
        <f t="shared" si="0"/>
        <v/>
      </c>
      <c r="N47" s="37" t="str">
        <f t="shared" si="0"/>
        <v/>
      </c>
      <c r="O47" s="37" t="str">
        <f t="shared" si="0"/>
        <v/>
      </c>
      <c r="P47" s="37" t="str">
        <f t="shared" si="0"/>
        <v/>
      </c>
      <c r="Q47" s="37" t="str">
        <f t="shared" si="0"/>
        <v/>
      </c>
      <c r="R47" s="7"/>
      <c r="S47" s="37">
        <f t="shared" si="1"/>
        <v>45473</v>
      </c>
      <c r="T47" s="37" t="str">
        <f t="shared" si="1"/>
        <v/>
      </c>
      <c r="U47" s="37" t="str">
        <f t="shared" si="1"/>
        <v/>
      </c>
      <c r="V47" s="37" t="str">
        <f t="shared" si="1"/>
        <v/>
      </c>
      <c r="W47" s="37" t="str">
        <f t="shared" si="1"/>
        <v/>
      </c>
      <c r="X47" s="37" t="str">
        <f t="shared" si="1"/>
        <v/>
      </c>
      <c r="Y47" s="37" t="str">
        <f t="shared" si="1"/>
        <v/>
      </c>
      <c r="Z47" s="8"/>
    </row>
    <row r="48" spans="1:27" s="10" customFormat="1" ht="19.5" customHeight="1">
      <c r="A48" s="254">
        <f>A49</f>
        <v>45410</v>
      </c>
      <c r="B48" s="255"/>
      <c r="C48" s="255" t="s">
        <v>59</v>
      </c>
      <c r="D48" s="255"/>
      <c r="E48" s="255" t="s">
        <v>60</v>
      </c>
      <c r="F48" s="255"/>
      <c r="G48" s="255" t="s">
        <v>61</v>
      </c>
      <c r="H48" s="255"/>
      <c r="I48" s="255" t="s">
        <v>62</v>
      </c>
      <c r="J48" s="255"/>
      <c r="K48" s="255" t="s">
        <v>63</v>
      </c>
      <c r="L48" s="255"/>
      <c r="M48" s="255"/>
      <c r="N48" s="255"/>
      <c r="O48" s="255"/>
      <c r="P48" s="255"/>
      <c r="Q48" s="255"/>
      <c r="R48" s="255"/>
      <c r="S48" s="255" t="s">
        <v>64</v>
      </c>
      <c r="T48" s="255"/>
      <c r="U48" s="255"/>
      <c r="V48" s="255"/>
      <c r="W48" s="255"/>
      <c r="X48" s="255"/>
      <c r="Y48" s="255"/>
      <c r="Z48" s="257"/>
    </row>
    <row r="49" spans="1:30" s="10" customFormat="1" ht="22">
      <c r="A49" s="91">
        <f>$A$40-(WEEKDAY($A$40,1)-(開始_日-1))-IF((WEEKDAY($A$40,1)-(開始_日-1))&lt;=0,7,0)+1</f>
        <v>45410</v>
      </c>
      <c r="B49" s="12"/>
      <c r="C49" s="173">
        <v>29</v>
      </c>
      <c r="D49" s="13"/>
      <c r="E49" s="36">
        <f>C49+1</f>
        <v>30</v>
      </c>
      <c r="F49" s="130"/>
      <c r="G49" s="36">
        <v>1</v>
      </c>
      <c r="H49" s="124"/>
      <c r="I49" s="36">
        <f>G49+1</f>
        <v>2</v>
      </c>
      <c r="J49" s="166"/>
      <c r="K49" s="264">
        <v>3</v>
      </c>
      <c r="L49" s="265"/>
      <c r="M49" s="266" t="s">
        <v>52</v>
      </c>
      <c r="N49" s="267"/>
      <c r="O49" s="267"/>
      <c r="P49" s="267"/>
      <c r="Q49" s="267"/>
      <c r="R49" s="268"/>
      <c r="S49" s="269">
        <v>4</v>
      </c>
      <c r="T49" s="270"/>
      <c r="U49" s="258" t="s">
        <v>51</v>
      </c>
      <c r="V49" s="259"/>
      <c r="W49" s="259"/>
      <c r="X49" s="259"/>
      <c r="Y49" s="259"/>
      <c r="Z49" s="260"/>
    </row>
    <row r="50" spans="1:30" s="10" customFormat="1" ht="16">
      <c r="A50" s="127"/>
      <c r="B50" s="70"/>
      <c r="C50" s="45"/>
      <c r="D50" s="71"/>
      <c r="E50" s="45"/>
      <c r="F50" s="71"/>
      <c r="G50" s="45"/>
      <c r="H50" s="71"/>
      <c r="I50" s="45"/>
      <c r="J50" s="72"/>
      <c r="K50" s="168"/>
      <c r="L50" s="47"/>
      <c r="M50" s="72"/>
      <c r="N50" s="72"/>
      <c r="O50" s="72"/>
      <c r="P50" s="72"/>
      <c r="Q50" s="72"/>
      <c r="R50" s="71"/>
      <c r="S50" s="43"/>
      <c r="T50" s="48"/>
      <c r="U50" s="70"/>
      <c r="V50" s="70"/>
      <c r="W50" s="70"/>
      <c r="X50" s="70"/>
      <c r="Y50" s="70"/>
      <c r="Z50" s="73"/>
    </row>
    <row r="51" spans="1:30" s="10" customFormat="1" ht="16">
      <c r="A51" s="128"/>
      <c r="B51" s="54"/>
      <c r="C51" s="51"/>
      <c r="D51" s="126"/>
      <c r="E51" s="125"/>
      <c r="F51" s="52"/>
      <c r="G51" s="125"/>
      <c r="H51" s="52"/>
      <c r="I51" s="125"/>
      <c r="J51" s="53"/>
      <c r="K51" s="125" t="s">
        <v>55</v>
      </c>
      <c r="L51" s="52"/>
      <c r="M51" s="53"/>
      <c r="N51" s="53"/>
      <c r="O51" s="53"/>
      <c r="P51" s="53"/>
      <c r="Q51" s="53"/>
      <c r="R51" s="52"/>
      <c r="S51" s="172"/>
      <c r="T51" s="50"/>
      <c r="U51" s="50"/>
      <c r="V51" s="50"/>
      <c r="W51" s="50"/>
      <c r="X51" s="50"/>
      <c r="Y51" s="50"/>
      <c r="Z51" s="54"/>
    </row>
    <row r="52" spans="1:30" s="15" customFormat="1" ht="13.25" customHeight="1">
      <c r="A52" s="129"/>
      <c r="B52" s="75"/>
      <c r="C52" s="64"/>
      <c r="D52" s="65"/>
      <c r="E52" s="64"/>
      <c r="F52" s="65"/>
      <c r="G52" s="64"/>
      <c r="H52" s="65"/>
      <c r="I52" s="64"/>
      <c r="J52" s="74"/>
      <c r="K52" s="169"/>
      <c r="L52" s="74"/>
      <c r="M52" s="74"/>
      <c r="N52" s="74"/>
      <c r="O52" s="74"/>
      <c r="P52" s="74"/>
      <c r="Q52" s="74"/>
      <c r="R52" s="65"/>
      <c r="S52" s="62"/>
      <c r="T52" s="63" t="s">
        <v>58</v>
      </c>
      <c r="U52" s="63"/>
      <c r="V52" s="63" t="s">
        <v>57</v>
      </c>
      <c r="W52" s="63"/>
      <c r="X52" s="63"/>
      <c r="Y52" s="63"/>
      <c r="Z52" s="75"/>
      <c r="AA52" s="10"/>
    </row>
    <row r="53" spans="1:30" s="10" customFormat="1" ht="19.5">
      <c r="A53" s="171">
        <f>S49+1</f>
        <v>5</v>
      </c>
      <c r="B53" s="165" t="s">
        <v>50</v>
      </c>
      <c r="C53" s="167">
        <f>A53+1</f>
        <v>6</v>
      </c>
      <c r="D53" s="164" t="s">
        <v>53</v>
      </c>
      <c r="E53" s="36">
        <f>C53+1</f>
        <v>7</v>
      </c>
      <c r="F53" s="123"/>
      <c r="G53" s="36">
        <f>E53+1</f>
        <v>8</v>
      </c>
      <c r="H53" s="100"/>
      <c r="I53" s="36">
        <f>G53+1</f>
        <v>9</v>
      </c>
      <c r="J53" s="13"/>
      <c r="K53" s="243">
        <f>I53+1</f>
        <v>10</v>
      </c>
      <c r="L53" s="244"/>
      <c r="M53" s="241"/>
      <c r="N53" s="241"/>
      <c r="O53" s="241"/>
      <c r="P53" s="241"/>
      <c r="Q53" s="241"/>
      <c r="R53" s="242"/>
      <c r="S53" s="245">
        <f>K53+1</f>
        <v>11</v>
      </c>
      <c r="T53" s="246"/>
      <c r="U53" s="236"/>
      <c r="V53" s="236"/>
      <c r="W53" s="236"/>
      <c r="X53" s="236"/>
      <c r="Y53" s="236"/>
      <c r="Z53" s="237"/>
    </row>
    <row r="54" spans="1:30" s="10" customFormat="1" ht="16">
      <c r="A54" s="127"/>
      <c r="B54" s="70"/>
      <c r="C54" s="168"/>
      <c r="D54" s="71"/>
      <c r="E54" s="45"/>
      <c r="F54" s="71"/>
      <c r="G54" s="45"/>
      <c r="H54" s="71"/>
      <c r="I54" s="45"/>
      <c r="J54" s="71"/>
      <c r="K54" s="45"/>
      <c r="L54" s="47"/>
      <c r="M54" s="72"/>
      <c r="N54" s="72"/>
      <c r="O54" s="72"/>
      <c r="P54" s="72"/>
      <c r="Q54" s="72"/>
      <c r="R54" s="71"/>
      <c r="S54" s="43"/>
      <c r="T54" s="48"/>
      <c r="U54" s="70"/>
      <c r="V54" s="70"/>
      <c r="W54" s="70"/>
      <c r="X54" s="70"/>
      <c r="Y54" s="70"/>
      <c r="Z54" s="73"/>
    </row>
    <row r="55" spans="1:30" s="10" customFormat="1" ht="16">
      <c r="A55" s="128"/>
      <c r="B55" s="170"/>
      <c r="C55" s="125" t="s">
        <v>54</v>
      </c>
      <c r="D55" s="52"/>
      <c r="E55" s="51"/>
      <c r="F55" s="52"/>
      <c r="G55" s="51"/>
      <c r="H55" s="52"/>
      <c r="I55" s="51"/>
      <c r="J55" s="52"/>
      <c r="K55" s="51"/>
      <c r="L55" s="53"/>
      <c r="M55" s="53"/>
      <c r="N55" s="53"/>
      <c r="O55" s="53"/>
      <c r="P55" s="53"/>
      <c r="Q55" s="53"/>
      <c r="R55" s="52"/>
      <c r="S55" s="49"/>
      <c r="T55" s="50"/>
      <c r="U55" s="50"/>
      <c r="V55" s="50"/>
      <c r="W55" s="50"/>
      <c r="X55" s="50"/>
      <c r="Y55" s="50"/>
      <c r="Z55" s="54"/>
    </row>
    <row r="56" spans="1:30" s="10" customFormat="1" ht="16">
      <c r="A56" s="129"/>
      <c r="B56" s="63"/>
      <c r="C56" s="169"/>
      <c r="D56" s="65"/>
      <c r="E56" s="64"/>
      <c r="F56" s="65"/>
      <c r="G56" s="64"/>
      <c r="H56" s="65"/>
      <c r="I56" s="64"/>
      <c r="J56" s="65"/>
      <c r="K56" s="64"/>
      <c r="L56" s="74"/>
      <c r="M56" s="74"/>
      <c r="N56" s="74"/>
      <c r="O56" s="74"/>
      <c r="P56" s="74"/>
      <c r="Q56" s="74"/>
      <c r="R56" s="65"/>
      <c r="S56" s="62"/>
      <c r="T56" s="63"/>
      <c r="U56" s="63"/>
      <c r="V56" s="63"/>
      <c r="W56" s="63"/>
      <c r="X56" s="63"/>
      <c r="Y56" s="63"/>
      <c r="Z56" s="75"/>
      <c r="AD56" s="10">
        <v>1</v>
      </c>
    </row>
    <row r="57" spans="1:30" s="10" customFormat="1" ht="19.5">
      <c r="A57" s="91">
        <f>S53+1</f>
        <v>12</v>
      </c>
      <c r="B57" s="12"/>
      <c r="C57" s="36">
        <f>A57+1</f>
        <v>13</v>
      </c>
      <c r="D57" s="13"/>
      <c r="E57" s="36">
        <f>C57+1</f>
        <v>14</v>
      </c>
      <c r="F57" s="13"/>
      <c r="G57" s="36">
        <f>E57+1</f>
        <v>15</v>
      </c>
      <c r="I57" s="36">
        <f>G57+1</f>
        <v>16</v>
      </c>
      <c r="J57" s="13"/>
      <c r="K57" s="243">
        <f>I57+1</f>
        <v>17</v>
      </c>
      <c r="L57" s="244"/>
      <c r="M57" s="262"/>
      <c r="N57" s="262"/>
      <c r="O57" s="262"/>
      <c r="P57" s="262"/>
      <c r="Q57" s="262"/>
      <c r="R57" s="263"/>
      <c r="S57" s="243">
        <f>K57+1</f>
        <v>18</v>
      </c>
      <c r="T57" s="244"/>
      <c r="U57" s="250" t="s">
        <v>22</v>
      </c>
      <c r="V57" s="250"/>
      <c r="W57" s="250"/>
      <c r="X57" s="250"/>
      <c r="Y57" s="250"/>
      <c r="Z57" s="251"/>
    </row>
    <row r="58" spans="1:30" s="10" customFormat="1" ht="16">
      <c r="A58" s="127"/>
      <c r="B58" s="70"/>
      <c r="C58" s="45"/>
      <c r="D58" s="71"/>
      <c r="E58" s="45"/>
      <c r="F58" s="71"/>
      <c r="G58" s="45"/>
      <c r="H58" s="71"/>
      <c r="I58" s="45"/>
      <c r="J58" s="71"/>
      <c r="K58" s="45"/>
      <c r="L58" s="47"/>
      <c r="M58" s="72"/>
      <c r="N58" s="72"/>
      <c r="O58" s="72"/>
      <c r="P58" s="72"/>
      <c r="Q58" s="72"/>
      <c r="R58" s="71"/>
      <c r="S58" s="45"/>
      <c r="T58" s="47"/>
      <c r="U58" s="72"/>
      <c r="V58" s="72"/>
      <c r="W58" s="72"/>
      <c r="X58" s="72"/>
      <c r="Y58" s="72"/>
      <c r="Z58" s="71"/>
    </row>
    <row r="59" spans="1:30" s="10" customFormat="1" ht="16">
      <c r="A59" s="128"/>
      <c r="B59" s="54"/>
      <c r="C59" s="51"/>
      <c r="D59" s="52"/>
      <c r="E59" s="51"/>
      <c r="F59" s="52"/>
      <c r="G59" s="51"/>
      <c r="H59" s="52"/>
      <c r="I59" s="51"/>
      <c r="J59" s="52"/>
      <c r="K59" s="51"/>
      <c r="L59" s="53"/>
      <c r="M59" s="53"/>
      <c r="N59" s="53"/>
      <c r="O59" s="53"/>
      <c r="P59" s="53"/>
      <c r="Q59" s="53"/>
      <c r="R59" s="52"/>
      <c r="S59" s="51"/>
      <c r="T59" s="53"/>
      <c r="U59" s="53"/>
      <c r="V59" s="53"/>
      <c r="W59" s="53"/>
      <c r="X59" s="53"/>
      <c r="Y59" s="53"/>
      <c r="Z59" s="52"/>
    </row>
    <row r="60" spans="1:30" s="15" customFormat="1" ht="16">
      <c r="A60" s="129"/>
      <c r="B60" s="75"/>
      <c r="C60" s="64"/>
      <c r="D60" s="65"/>
      <c r="E60" s="64"/>
      <c r="F60" s="65"/>
      <c r="G60" s="64"/>
      <c r="H60" s="65"/>
      <c r="I60" s="64"/>
      <c r="J60" s="65"/>
      <c r="K60" s="64"/>
      <c r="L60" s="74"/>
      <c r="M60" s="74"/>
      <c r="N60" s="74"/>
      <c r="O60" s="74"/>
      <c r="P60" s="74"/>
      <c r="Q60" s="74"/>
      <c r="R60" s="65"/>
      <c r="S60" s="64"/>
      <c r="T60" s="74"/>
      <c r="U60" s="74"/>
      <c r="V60" s="74"/>
      <c r="W60" s="74"/>
      <c r="X60" s="74"/>
      <c r="Y60" s="74"/>
      <c r="Z60" s="65"/>
      <c r="AA60" s="10"/>
    </row>
    <row r="61" spans="1:30" s="10" customFormat="1" ht="19.5">
      <c r="A61" s="91">
        <f>S57+1</f>
        <v>19</v>
      </c>
      <c r="B61" s="12"/>
      <c r="C61" s="36">
        <f>A61+1</f>
        <v>20</v>
      </c>
      <c r="D61" s="13"/>
      <c r="E61" s="36">
        <f>C61+1</f>
        <v>21</v>
      </c>
      <c r="F61" s="13"/>
      <c r="G61" s="36">
        <f>E61+1</f>
        <v>22</v>
      </c>
      <c r="H61" s="100"/>
      <c r="I61" s="36">
        <f>G61+1</f>
        <v>23</v>
      </c>
      <c r="J61" s="13"/>
      <c r="K61" s="243">
        <f>I61+1</f>
        <v>24</v>
      </c>
      <c r="L61" s="244"/>
      <c r="M61" s="241"/>
      <c r="N61" s="241"/>
      <c r="O61" s="241"/>
      <c r="P61" s="241"/>
      <c r="Q61" s="241"/>
      <c r="R61" s="242"/>
      <c r="S61" s="245">
        <f>K61+1</f>
        <v>25</v>
      </c>
      <c r="T61" s="246"/>
      <c r="U61" s="236"/>
      <c r="V61" s="236"/>
      <c r="W61" s="236"/>
      <c r="X61" s="236"/>
      <c r="Y61" s="236"/>
      <c r="Z61" s="237"/>
    </row>
    <row r="62" spans="1:30" s="10" customFormat="1" ht="16">
      <c r="A62" s="127"/>
      <c r="B62" s="70"/>
      <c r="C62" s="45"/>
      <c r="D62" s="71"/>
      <c r="E62" s="45"/>
      <c r="F62" s="71"/>
      <c r="G62" s="45"/>
      <c r="H62" s="71"/>
      <c r="I62" s="45"/>
      <c r="J62" s="71"/>
      <c r="K62" s="45"/>
      <c r="L62" s="47"/>
      <c r="M62" s="72"/>
      <c r="N62" s="72"/>
      <c r="O62" s="72"/>
      <c r="P62" s="72"/>
      <c r="Q62" s="72"/>
      <c r="R62" s="71"/>
      <c r="S62" s="43"/>
      <c r="T62" s="48"/>
      <c r="U62" s="70"/>
      <c r="V62" s="70"/>
      <c r="W62" s="70"/>
      <c r="X62" s="70"/>
      <c r="Y62" s="70"/>
      <c r="Z62" s="73"/>
    </row>
    <row r="63" spans="1:30" s="10" customFormat="1" ht="16">
      <c r="A63" s="128"/>
      <c r="B63" s="54"/>
      <c r="C63" s="51"/>
      <c r="D63" s="52"/>
      <c r="E63" s="51"/>
      <c r="F63" s="52"/>
      <c r="G63" s="51"/>
      <c r="H63" s="52"/>
      <c r="I63" s="51"/>
      <c r="J63" s="52"/>
      <c r="K63" s="51"/>
      <c r="L63" s="53"/>
      <c r="M63" s="53"/>
      <c r="N63" s="53"/>
      <c r="O63" s="53"/>
      <c r="P63" s="53"/>
      <c r="Q63" s="53"/>
      <c r="R63" s="52"/>
      <c r="S63" s="49"/>
      <c r="T63" s="50"/>
      <c r="U63" s="50"/>
      <c r="V63" s="50"/>
      <c r="W63" s="50"/>
      <c r="X63" s="50"/>
      <c r="Y63" s="50"/>
      <c r="Z63" s="54"/>
    </row>
    <row r="64" spans="1:30" s="10" customFormat="1" ht="16">
      <c r="A64" s="129"/>
      <c r="B64" s="75"/>
      <c r="C64" s="64"/>
      <c r="D64" s="65"/>
      <c r="E64" s="64"/>
      <c r="F64" s="65"/>
      <c r="G64" s="64"/>
      <c r="H64" s="65"/>
      <c r="I64" s="64"/>
      <c r="J64" s="65"/>
      <c r="K64" s="64"/>
      <c r="L64" s="74"/>
      <c r="M64" s="74"/>
      <c r="N64" s="74"/>
      <c r="O64" s="74"/>
      <c r="P64" s="74"/>
      <c r="Q64" s="74"/>
      <c r="R64" s="65"/>
      <c r="S64" s="62"/>
      <c r="T64" s="63"/>
      <c r="U64" s="63"/>
      <c r="V64" s="63"/>
      <c r="W64" s="63"/>
      <c r="X64" s="63"/>
      <c r="Y64" s="63"/>
      <c r="Z64" s="75"/>
    </row>
    <row r="65" spans="1:26" s="10" customFormat="1" ht="19.5">
      <c r="A65" s="91">
        <f>S61+1</f>
        <v>26</v>
      </c>
      <c r="B65" s="12"/>
      <c r="C65" s="36">
        <f>A65+1</f>
        <v>27</v>
      </c>
      <c r="D65" s="13"/>
      <c r="E65" s="36">
        <f>C65+1</f>
        <v>28</v>
      </c>
      <c r="F65" s="13"/>
      <c r="G65" s="36">
        <f>E65+1</f>
        <v>29</v>
      </c>
      <c r="I65" s="36">
        <f>G65+1</f>
        <v>30</v>
      </c>
      <c r="J65" s="13"/>
      <c r="K65" s="243">
        <f>I65+1</f>
        <v>31</v>
      </c>
      <c r="L65" s="244"/>
      <c r="M65" s="241"/>
      <c r="N65" s="241"/>
      <c r="O65" s="241"/>
      <c r="P65" s="241"/>
      <c r="Q65" s="241"/>
      <c r="R65" s="242"/>
      <c r="S65" s="245">
        <f>K65+1</f>
        <v>32</v>
      </c>
      <c r="T65" s="246"/>
      <c r="U65" s="236"/>
      <c r="V65" s="236"/>
      <c r="W65" s="236"/>
      <c r="X65" s="236"/>
      <c r="Y65" s="236"/>
      <c r="Z65" s="237"/>
    </row>
    <row r="66" spans="1:26" s="10" customFormat="1" ht="16">
      <c r="A66" s="127"/>
      <c r="B66" s="70"/>
      <c r="C66" s="45"/>
      <c r="D66" s="71"/>
      <c r="E66" s="45"/>
      <c r="F66" s="71"/>
      <c r="G66" s="45"/>
      <c r="H66" s="71"/>
      <c r="I66" s="45"/>
      <c r="J66" s="71"/>
      <c r="K66" s="45"/>
      <c r="L66" s="47"/>
      <c r="M66" s="72"/>
      <c r="N66" s="72"/>
      <c r="O66" s="72"/>
      <c r="P66" s="72"/>
      <c r="Q66" s="72"/>
      <c r="R66" s="71"/>
      <c r="S66" s="43"/>
      <c r="T66" s="48"/>
      <c r="U66" s="70"/>
      <c r="V66" s="70"/>
      <c r="W66" s="70"/>
      <c r="X66" s="70"/>
      <c r="Y66" s="70"/>
      <c r="Z66" s="73"/>
    </row>
    <row r="67" spans="1:26" s="10" customFormat="1" ht="16">
      <c r="A67" s="128"/>
      <c r="B67" s="54"/>
      <c r="C67" s="51"/>
      <c r="D67" s="52"/>
      <c r="E67" s="51"/>
      <c r="F67" s="52"/>
      <c r="G67" s="51"/>
      <c r="H67" s="52"/>
      <c r="I67" s="51"/>
      <c r="J67" s="52"/>
      <c r="K67" s="51"/>
      <c r="L67" s="53"/>
      <c r="M67" s="53"/>
      <c r="N67" s="53"/>
      <c r="O67" s="53"/>
      <c r="P67" s="53"/>
      <c r="Q67" s="53"/>
      <c r="R67" s="52"/>
      <c r="S67" s="49"/>
      <c r="T67" s="50"/>
      <c r="U67" s="50"/>
      <c r="V67" s="50"/>
      <c r="W67" s="50"/>
      <c r="X67" s="50"/>
      <c r="Y67" s="50"/>
      <c r="Z67" s="54"/>
    </row>
    <row r="68" spans="1:26" s="10" customFormat="1" ht="16">
      <c r="A68" s="129"/>
      <c r="B68" s="75"/>
      <c r="C68" s="64"/>
      <c r="D68" s="65"/>
      <c r="E68" s="64"/>
      <c r="F68" s="65"/>
      <c r="G68" s="64"/>
      <c r="H68" s="65"/>
      <c r="I68" s="64"/>
      <c r="J68" s="65"/>
      <c r="K68" s="64"/>
      <c r="L68" s="74"/>
      <c r="M68" s="74"/>
      <c r="N68" s="74"/>
      <c r="O68" s="74"/>
      <c r="P68" s="74"/>
      <c r="Q68" s="74"/>
      <c r="R68" s="65"/>
      <c r="S68" s="62"/>
      <c r="T68" s="63"/>
      <c r="U68" s="63"/>
      <c r="V68" s="63"/>
      <c r="W68" s="63"/>
      <c r="X68" s="63"/>
      <c r="Y68" s="63"/>
      <c r="Z68" s="75"/>
    </row>
    <row r="69" spans="1:26" ht="19.5">
      <c r="A69" s="91">
        <f>S65+1</f>
        <v>33</v>
      </c>
      <c r="B69" s="12"/>
      <c r="C69" s="36">
        <f>A69+1</f>
        <v>34</v>
      </c>
      <c r="D69" s="13"/>
      <c r="E69" s="21" t="s">
        <v>0</v>
      </c>
      <c r="F69" s="22"/>
      <c r="G69" s="22"/>
      <c r="H69" s="22"/>
      <c r="I69" s="22"/>
      <c r="J69" s="22"/>
      <c r="K69" s="22"/>
      <c r="L69" s="22"/>
      <c r="M69" s="22"/>
      <c r="N69" s="22"/>
      <c r="O69" s="22"/>
      <c r="P69" s="22"/>
      <c r="Q69" s="22"/>
      <c r="R69" s="22"/>
      <c r="S69" s="22"/>
      <c r="T69" s="22"/>
      <c r="U69" s="22"/>
      <c r="V69" s="22"/>
      <c r="W69" s="22"/>
      <c r="X69" s="22"/>
      <c r="Y69" s="22"/>
      <c r="Z69" s="23"/>
    </row>
    <row r="70" spans="1:26" ht="16">
      <c r="A70" s="127"/>
      <c r="B70" s="44"/>
      <c r="C70" s="45"/>
      <c r="D70" s="46"/>
      <c r="E70" s="55"/>
      <c r="F70" s="56"/>
      <c r="G70" s="56"/>
      <c r="H70" s="56"/>
      <c r="I70" s="56"/>
      <c r="J70" s="56"/>
      <c r="K70" s="56"/>
      <c r="L70" s="56"/>
      <c r="M70" s="56"/>
      <c r="N70" s="56"/>
      <c r="O70" s="56"/>
      <c r="P70" s="56"/>
      <c r="Q70" s="56"/>
      <c r="R70" s="56"/>
      <c r="S70" s="56"/>
      <c r="T70" s="56"/>
      <c r="U70" s="56"/>
      <c r="V70" s="56"/>
      <c r="W70" s="56"/>
      <c r="X70" s="56"/>
      <c r="Y70" s="56"/>
      <c r="Z70" s="57"/>
    </row>
    <row r="71" spans="1:26" ht="16">
      <c r="A71" s="128"/>
      <c r="B71" s="54"/>
      <c r="C71" s="51"/>
      <c r="D71" s="52"/>
      <c r="E71" s="58"/>
      <c r="F71" s="59"/>
      <c r="G71" s="59"/>
      <c r="H71" s="59"/>
      <c r="I71" s="59"/>
      <c r="J71" s="59"/>
      <c r="K71" s="60"/>
      <c r="L71" s="60"/>
      <c r="M71" s="60"/>
      <c r="N71" s="60"/>
      <c r="O71" s="60"/>
      <c r="P71" s="60"/>
      <c r="Q71" s="60"/>
      <c r="R71" s="60"/>
      <c r="S71" s="60"/>
      <c r="T71" s="60"/>
      <c r="U71" s="60"/>
      <c r="V71" s="60"/>
      <c r="W71" s="60"/>
      <c r="X71" s="60"/>
      <c r="Y71" s="60"/>
      <c r="Z71" s="61"/>
    </row>
    <row r="72" spans="1:26" s="10" customFormat="1" ht="16">
      <c r="A72" s="129"/>
      <c r="B72" s="75"/>
      <c r="C72" s="64"/>
      <c r="D72" s="65"/>
      <c r="E72" s="66"/>
      <c r="F72" s="67"/>
      <c r="G72" s="67"/>
      <c r="H72" s="67"/>
      <c r="I72" s="67"/>
      <c r="J72" s="67"/>
      <c r="K72" s="68"/>
      <c r="L72" s="68"/>
      <c r="M72" s="68"/>
      <c r="N72" s="68"/>
      <c r="O72" s="68"/>
      <c r="P72" s="68"/>
      <c r="Q72" s="68"/>
      <c r="R72" s="68"/>
      <c r="S72" s="68"/>
      <c r="T72" s="68"/>
      <c r="U72" s="68"/>
      <c r="V72" s="68"/>
      <c r="W72" s="68"/>
      <c r="X72" s="68"/>
      <c r="Y72" s="68"/>
      <c r="Z72" s="69"/>
    </row>
  </sheetData>
  <mergeCells count="32">
    <mergeCell ref="E2:J3"/>
    <mergeCell ref="C4:R8"/>
    <mergeCell ref="K65:L65"/>
    <mergeCell ref="M65:R65"/>
    <mergeCell ref="S65:T65"/>
    <mergeCell ref="K57:L57"/>
    <mergeCell ref="M57:R57"/>
    <mergeCell ref="S57:T57"/>
    <mergeCell ref="K49:L49"/>
    <mergeCell ref="M49:R49"/>
    <mergeCell ref="S49:T49"/>
    <mergeCell ref="U65:Z65"/>
    <mergeCell ref="K61:L61"/>
    <mergeCell ref="M61:R61"/>
    <mergeCell ref="S61:T61"/>
    <mergeCell ref="U61:Z61"/>
    <mergeCell ref="U57:Z57"/>
    <mergeCell ref="K53:L53"/>
    <mergeCell ref="M53:R53"/>
    <mergeCell ref="S53:T53"/>
    <mergeCell ref="U53:Z53"/>
    <mergeCell ref="U49:Z49"/>
    <mergeCell ref="A40:H46"/>
    <mergeCell ref="K40:Q40"/>
    <mergeCell ref="S40:Y40"/>
    <mergeCell ref="A48:B48"/>
    <mergeCell ref="C48:D48"/>
    <mergeCell ref="E48:F48"/>
    <mergeCell ref="G48:H48"/>
    <mergeCell ref="I48:J48"/>
    <mergeCell ref="K48:R48"/>
    <mergeCell ref="S48:Z48"/>
  </mergeCells>
  <phoneticPr fontId="21"/>
  <conditionalFormatting sqref="A49:A50">
    <cfRule type="expression" dxfId="87" priority="3">
      <formula>MONTH(A49)&lt;&gt;MONTH($A$40)</formula>
    </cfRule>
    <cfRule type="expression" dxfId="86" priority="4">
      <formula>OR(WEEKDAY(A49,1)=1,WEEKDAY(A49,1)=7)</formula>
    </cfRule>
  </conditionalFormatting>
  <conditionalFormatting sqref="E49:E50 G49:G50 C50 K50 S50 E53:E54 G53:G54 I53:I54 K53:K54 S53:S54 A54 C54 A57:A58 C57:C58 E57:E58 G57:G58 I57:I58 K57:K58 S57:S58 A61:A62 C61:C62 E61:E62 G61:G62 I61:I62 K61:K62 S61:S62 A65:A66 C65:C66 E65:E66 G65:G66 I65:I66 K65:K66 S65:S66 A69:A70 C69:C70">
    <cfRule type="expression" dxfId="85" priority="7">
      <formula>MONTH(A49)&lt;&gt;MONTH($A$40)</formula>
    </cfRule>
    <cfRule type="expression" dxfId="84" priority="8">
      <formula>OR(WEEKDAY(A49,1)=1,WEEKDAY(A49,1)=7)</formula>
    </cfRule>
  </conditionalFormatting>
  <conditionalFormatting sqref="I49:I50">
    <cfRule type="expression" dxfId="83" priority="1">
      <formula>MONTH(I49)&lt;&gt;MONTH($A$40)</formula>
    </cfRule>
    <cfRule type="expression" dxfId="82" priority="2">
      <formula>OR(WEEKDAY(I49,1)=1,WEEKDAY(I49,1)=7)</formula>
    </cfRule>
  </conditionalFormatting>
  <hyperlinks>
    <hyperlink ref="K72:Z72" r:id="rId1" display="https://www.vertex42.com/calendars/" xr:uid="{00000000-0004-0000-0100-000000000000}"/>
    <hyperlink ref="K71:Z71" r:id="rId2" display="Calendar Templates by Vertex42" xr:uid="{00000000-0004-0000-0100-000001000000}"/>
  </hyperlinks>
  <printOptions horizontalCentered="1" verticalCentered="1"/>
  <pageMargins left="0.11811023622047245" right="0.11811023622047245" top="0.23622047244094491" bottom="0.23622047244094491" header="0.23622047244094491" footer="0.23622047244094491"/>
  <pageSetup paperSize="9" scale="61"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9C429-B0C4-46B6-BD8B-81F727A1E64F}">
  <sheetPr>
    <pageSetUpPr fitToPage="1"/>
  </sheetPr>
  <dimension ref="A1:AD73"/>
  <sheetViews>
    <sheetView showGridLines="0" view="pageBreakPreview" topLeftCell="A36" zoomScale="55" zoomScaleNormal="100" zoomScaleSheetLayoutView="55" workbookViewId="0">
      <selection activeCell="AE31" sqref="AE31"/>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27" width="4.33203125" style="17" customWidth="1"/>
    <col min="28"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DATE('４月'!AD56,'４月'!AD57+11,1)</f>
        <v>45717</v>
      </c>
      <c r="B41" s="252"/>
      <c r="C41" s="253"/>
      <c r="D41" s="253"/>
      <c r="E41" s="253"/>
      <c r="F41" s="253"/>
      <c r="G41" s="253"/>
      <c r="H41" s="253"/>
      <c r="I41" s="39"/>
      <c r="J41" s="39"/>
      <c r="K41" s="256">
        <f>DATE(YEAR(A41),MONTH(A41)-1,1)</f>
        <v>45689</v>
      </c>
      <c r="L41" s="256"/>
      <c r="M41" s="256"/>
      <c r="N41" s="256"/>
      <c r="O41" s="256"/>
      <c r="P41" s="256"/>
      <c r="Q41" s="256"/>
      <c r="R41" s="42"/>
      <c r="S41" s="256">
        <f>DATE(YEAR(A41),MONTH(A41)+1,1)</f>
        <v>45748</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t="str">
        <f t="shared" si="0"/>
        <v/>
      </c>
      <c r="Q43" s="37">
        <f t="shared" si="0"/>
        <v>45689</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f t="shared" si="1"/>
        <v>45748</v>
      </c>
      <c r="V43" s="37">
        <f t="shared" si="1"/>
        <v>45749</v>
      </c>
      <c r="W43" s="37">
        <f t="shared" si="1"/>
        <v>45750</v>
      </c>
      <c r="X43" s="37">
        <f t="shared" si="1"/>
        <v>45751</v>
      </c>
      <c r="Y43" s="37">
        <f t="shared" si="1"/>
        <v>45752</v>
      </c>
    </row>
    <row r="44" spans="1:26" s="4" customFormat="1" ht="9" customHeight="1">
      <c r="A44" s="253"/>
      <c r="B44" s="253"/>
      <c r="C44" s="253"/>
      <c r="D44" s="253"/>
      <c r="E44" s="253"/>
      <c r="F44" s="253"/>
      <c r="G44" s="253"/>
      <c r="H44" s="253"/>
      <c r="I44" s="1"/>
      <c r="J44" s="1"/>
      <c r="K44" s="37">
        <f t="shared" si="0"/>
        <v>45690</v>
      </c>
      <c r="L44" s="37">
        <f t="shared" si="0"/>
        <v>45691</v>
      </c>
      <c r="M44" s="37">
        <f t="shared" si="0"/>
        <v>45692</v>
      </c>
      <c r="N44" s="37">
        <f t="shared" si="0"/>
        <v>45693</v>
      </c>
      <c r="O44" s="37">
        <f t="shared" si="0"/>
        <v>45694</v>
      </c>
      <c r="P44" s="37">
        <f t="shared" si="0"/>
        <v>45695</v>
      </c>
      <c r="Q44" s="37">
        <f t="shared" si="0"/>
        <v>45696</v>
      </c>
      <c r="R44" s="2"/>
      <c r="S44" s="37">
        <f t="shared" si="1"/>
        <v>45753</v>
      </c>
      <c r="T44" s="37">
        <f t="shared" si="1"/>
        <v>45754</v>
      </c>
      <c r="U44" s="37">
        <f t="shared" si="1"/>
        <v>45755</v>
      </c>
      <c r="V44" s="37">
        <f t="shared" si="1"/>
        <v>45756</v>
      </c>
      <c r="W44" s="37">
        <f t="shared" si="1"/>
        <v>45757</v>
      </c>
      <c r="X44" s="37">
        <f t="shared" si="1"/>
        <v>45758</v>
      </c>
      <c r="Y44" s="37">
        <f t="shared" si="1"/>
        <v>45759</v>
      </c>
    </row>
    <row r="45" spans="1:26" s="4" customFormat="1" ht="9" customHeight="1">
      <c r="A45" s="253"/>
      <c r="B45" s="253"/>
      <c r="C45" s="253"/>
      <c r="D45" s="253"/>
      <c r="E45" s="253"/>
      <c r="F45" s="253"/>
      <c r="G45" s="253"/>
      <c r="H45" s="252"/>
      <c r="I45" s="39"/>
      <c r="J45" s="39"/>
      <c r="K45" s="37">
        <f t="shared" si="0"/>
        <v>45697</v>
      </c>
      <c r="L45" s="37">
        <f t="shared" si="0"/>
        <v>45698</v>
      </c>
      <c r="M45" s="37">
        <f t="shared" si="0"/>
        <v>45699</v>
      </c>
      <c r="N45" s="37">
        <f t="shared" si="0"/>
        <v>45700</v>
      </c>
      <c r="O45" s="37">
        <f t="shared" si="0"/>
        <v>45701</v>
      </c>
      <c r="P45" s="37">
        <f t="shared" si="0"/>
        <v>45702</v>
      </c>
      <c r="Q45" s="37">
        <f t="shared" si="0"/>
        <v>45703</v>
      </c>
      <c r="R45" s="2"/>
      <c r="S45" s="37">
        <f t="shared" si="1"/>
        <v>45760</v>
      </c>
      <c r="T45" s="37">
        <f t="shared" si="1"/>
        <v>45761</v>
      </c>
      <c r="U45" s="37">
        <f t="shared" si="1"/>
        <v>45762</v>
      </c>
      <c r="V45" s="37">
        <f t="shared" si="1"/>
        <v>45763</v>
      </c>
      <c r="W45" s="37">
        <f t="shared" si="1"/>
        <v>45764</v>
      </c>
      <c r="X45" s="37">
        <f t="shared" si="1"/>
        <v>45765</v>
      </c>
      <c r="Y45" s="37">
        <f t="shared" si="1"/>
        <v>45766</v>
      </c>
    </row>
    <row r="46" spans="1:26" s="4" customFormat="1" ht="9" customHeight="1">
      <c r="A46" s="253"/>
      <c r="B46" s="253"/>
      <c r="C46" s="253"/>
      <c r="D46" s="253"/>
      <c r="E46" s="253"/>
      <c r="F46" s="253"/>
      <c r="G46" s="253"/>
      <c r="H46" s="253"/>
      <c r="I46" s="39"/>
      <c r="J46" s="39"/>
      <c r="K46" s="37">
        <f t="shared" si="0"/>
        <v>45704</v>
      </c>
      <c r="L46" s="37">
        <f t="shared" si="0"/>
        <v>45705</v>
      </c>
      <c r="M46" s="37">
        <f t="shared" si="0"/>
        <v>45706</v>
      </c>
      <c r="N46" s="37">
        <f t="shared" si="0"/>
        <v>45707</v>
      </c>
      <c r="O46" s="37">
        <f t="shared" si="0"/>
        <v>45708</v>
      </c>
      <c r="P46" s="37">
        <f t="shared" si="0"/>
        <v>45709</v>
      </c>
      <c r="Q46" s="37">
        <f t="shared" si="0"/>
        <v>45710</v>
      </c>
      <c r="R46" s="2"/>
      <c r="S46" s="37">
        <f t="shared" si="1"/>
        <v>45767</v>
      </c>
      <c r="T46" s="37">
        <f t="shared" si="1"/>
        <v>45768</v>
      </c>
      <c r="U46" s="37">
        <f t="shared" si="1"/>
        <v>45769</v>
      </c>
      <c r="V46" s="37">
        <f t="shared" si="1"/>
        <v>45770</v>
      </c>
      <c r="W46" s="37">
        <f t="shared" si="1"/>
        <v>45771</v>
      </c>
      <c r="X46" s="37">
        <f t="shared" si="1"/>
        <v>45772</v>
      </c>
      <c r="Y46" s="37">
        <f t="shared" si="1"/>
        <v>45773</v>
      </c>
    </row>
    <row r="47" spans="1:26" s="4" customFormat="1" ht="9" customHeight="1">
      <c r="A47" s="253"/>
      <c r="B47" s="253"/>
      <c r="C47" s="253"/>
      <c r="D47" s="253"/>
      <c r="E47" s="253"/>
      <c r="F47" s="253"/>
      <c r="G47" s="253"/>
      <c r="H47" s="253"/>
      <c r="I47" s="39"/>
      <c r="J47" s="39"/>
      <c r="K47" s="37">
        <f t="shared" si="0"/>
        <v>45711</v>
      </c>
      <c r="L47" s="37">
        <f t="shared" si="0"/>
        <v>45712</v>
      </c>
      <c r="M47" s="37">
        <f t="shared" si="0"/>
        <v>45713</v>
      </c>
      <c r="N47" s="37">
        <f t="shared" si="0"/>
        <v>45714</v>
      </c>
      <c r="O47" s="37">
        <f t="shared" si="0"/>
        <v>45715</v>
      </c>
      <c r="P47" s="37">
        <f t="shared" si="0"/>
        <v>45716</v>
      </c>
      <c r="Q47" s="37" t="str">
        <f t="shared" si="0"/>
        <v/>
      </c>
      <c r="R47" s="2"/>
      <c r="S47" s="37">
        <f t="shared" si="1"/>
        <v>45774</v>
      </c>
      <c r="T47" s="37">
        <f t="shared" si="1"/>
        <v>45775</v>
      </c>
      <c r="U47" s="37">
        <f t="shared" si="1"/>
        <v>45776</v>
      </c>
      <c r="V47" s="37">
        <f t="shared" si="1"/>
        <v>45777</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45711</v>
      </c>
      <c r="B49" s="255"/>
      <c r="C49" s="255">
        <f>C50</f>
        <v>45712</v>
      </c>
      <c r="D49" s="255"/>
      <c r="E49" s="255">
        <f>E50</f>
        <v>45713</v>
      </c>
      <c r="F49" s="255"/>
      <c r="G49" s="255">
        <f>G50</f>
        <v>45714</v>
      </c>
      <c r="H49" s="255"/>
      <c r="I49" s="255">
        <f>I50</f>
        <v>45715</v>
      </c>
      <c r="J49" s="255"/>
      <c r="K49" s="255">
        <f>K50</f>
        <v>45716</v>
      </c>
      <c r="L49" s="255"/>
      <c r="M49" s="255"/>
      <c r="N49" s="255"/>
      <c r="O49" s="255"/>
      <c r="P49" s="255"/>
      <c r="Q49" s="255"/>
      <c r="R49" s="255"/>
      <c r="S49" s="255">
        <f>S50</f>
        <v>45717</v>
      </c>
      <c r="T49" s="255"/>
      <c r="U49" s="255"/>
      <c r="V49" s="255"/>
      <c r="W49" s="255"/>
      <c r="X49" s="255"/>
      <c r="Y49" s="255"/>
      <c r="Z49" s="257"/>
    </row>
    <row r="50" spans="1:30" s="10" customFormat="1" ht="19.5">
      <c r="A50" s="91">
        <f>$A$41-(WEEKDAY($A$41,1)-(開始_日-1))-IF((WEEKDAY($A$41,1)-(開始_日-1))&lt;=0,7,0)+1</f>
        <v>45711</v>
      </c>
      <c r="B50" s="12"/>
      <c r="C50" s="36">
        <f>A50+1</f>
        <v>45712</v>
      </c>
      <c r="D50" s="13"/>
      <c r="E50" s="36">
        <f>C50+1</f>
        <v>45713</v>
      </c>
      <c r="F50" s="13"/>
      <c r="G50" s="36">
        <f>E50+1</f>
        <v>45714</v>
      </c>
      <c r="H50" s="13"/>
      <c r="I50" s="36">
        <f>G50+1</f>
        <v>45715</v>
      </c>
      <c r="J50" s="13"/>
      <c r="K50" s="243">
        <f>I50+1</f>
        <v>45716</v>
      </c>
      <c r="L50" s="244"/>
      <c r="M50" s="241"/>
      <c r="N50" s="241"/>
      <c r="O50" s="241"/>
      <c r="P50" s="241"/>
      <c r="Q50" s="241"/>
      <c r="R50" s="242"/>
      <c r="S50" s="245">
        <f>K50+1</f>
        <v>45717</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45718</v>
      </c>
      <c r="B54" s="12"/>
      <c r="C54" s="36">
        <f>A54+1</f>
        <v>45719</v>
      </c>
      <c r="D54" s="13"/>
      <c r="E54" s="36">
        <f>C54+1</f>
        <v>45720</v>
      </c>
      <c r="F54" s="99"/>
      <c r="G54" s="36">
        <f>E54+1</f>
        <v>45721</v>
      </c>
      <c r="I54" s="36">
        <f>G54+1</f>
        <v>45722</v>
      </c>
      <c r="J54" s="13"/>
      <c r="K54" s="243">
        <f>I54+1</f>
        <v>45723</v>
      </c>
      <c r="L54" s="244"/>
      <c r="M54" s="241"/>
      <c r="N54" s="241"/>
      <c r="O54" s="241"/>
      <c r="P54" s="241"/>
      <c r="Q54" s="241"/>
      <c r="R54" s="242"/>
      <c r="S54" s="245">
        <f>K54+1</f>
        <v>45724</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45725</v>
      </c>
      <c r="B58" s="12"/>
      <c r="C58" s="36">
        <f>A58+1</f>
        <v>45726</v>
      </c>
      <c r="D58" s="13"/>
      <c r="E58" s="36">
        <f>C58+1</f>
        <v>45727</v>
      </c>
      <c r="F58" s="13"/>
      <c r="G58" s="36">
        <f>E58+1</f>
        <v>45728</v>
      </c>
      <c r="H58" s="100" t="s">
        <v>22</v>
      </c>
      <c r="I58" s="36">
        <f>G58+1</f>
        <v>45729</v>
      </c>
      <c r="J58" s="13"/>
      <c r="K58" s="243">
        <f>I58+1</f>
        <v>45730</v>
      </c>
      <c r="L58" s="244"/>
      <c r="M58" s="241"/>
      <c r="N58" s="241"/>
      <c r="O58" s="241"/>
      <c r="P58" s="241"/>
      <c r="Q58" s="241"/>
      <c r="R58" s="242"/>
      <c r="S58" s="331">
        <f>K58+1</f>
        <v>45731</v>
      </c>
      <c r="T58" s="332"/>
      <c r="U58" s="271" t="s">
        <v>25</v>
      </c>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30"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45732</v>
      </c>
      <c r="B62" s="12"/>
      <c r="C62" s="36">
        <f>A62+1</f>
        <v>45733</v>
      </c>
      <c r="D62" s="111"/>
      <c r="E62" s="36">
        <f>C62+1</f>
        <v>45734</v>
      </c>
      <c r="G62" s="92">
        <f>E62+1</f>
        <v>45735</v>
      </c>
      <c r="H62" s="100" t="s">
        <v>37</v>
      </c>
      <c r="I62" s="36">
        <f>G62+1</f>
        <v>45736</v>
      </c>
      <c r="J62" s="13"/>
      <c r="K62" s="243">
        <f>I62+1</f>
        <v>45737</v>
      </c>
      <c r="L62" s="244"/>
      <c r="M62" s="250"/>
      <c r="N62" s="250"/>
      <c r="O62" s="250"/>
      <c r="P62" s="250"/>
      <c r="Q62" s="250"/>
      <c r="R62" s="251"/>
      <c r="S62" s="245">
        <f>K62+1</f>
        <v>45738</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45739</v>
      </c>
      <c r="B66" s="12"/>
      <c r="C66" s="36">
        <f>A66+1</f>
        <v>45740</v>
      </c>
      <c r="D66" s="13"/>
      <c r="E66" s="36">
        <f>C66+1</f>
        <v>45741</v>
      </c>
      <c r="F66" s="13"/>
      <c r="G66" s="36">
        <f>E66+1</f>
        <v>45742</v>
      </c>
      <c r="H66" s="100" t="s">
        <v>22</v>
      </c>
      <c r="I66" s="36">
        <f>G66+1</f>
        <v>45743</v>
      </c>
      <c r="J66" s="13"/>
      <c r="K66" s="243">
        <f>I66+1</f>
        <v>45744</v>
      </c>
      <c r="L66" s="244"/>
      <c r="M66" s="241"/>
      <c r="N66" s="241"/>
      <c r="O66" s="241"/>
      <c r="P66" s="241"/>
      <c r="Q66" s="241"/>
      <c r="R66" s="242"/>
      <c r="S66" s="245">
        <f>K66+1</f>
        <v>45745</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45746</v>
      </c>
      <c r="B70" s="12"/>
      <c r="C70" s="36">
        <f>A70+1</f>
        <v>45747</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row>
  </sheetData>
  <mergeCells count="34">
    <mergeCell ref="M67:R67"/>
    <mergeCell ref="U67:Z67"/>
    <mergeCell ref="K62:L62"/>
    <mergeCell ref="M62:R62"/>
    <mergeCell ref="S62:T62"/>
    <mergeCell ref="U62:Z62"/>
    <mergeCell ref="K66:L66"/>
    <mergeCell ref="M66:R66"/>
    <mergeCell ref="S66:T66"/>
    <mergeCell ref="U66:Z66"/>
    <mergeCell ref="K54:L54"/>
    <mergeCell ref="M54:R54"/>
    <mergeCell ref="S54:T54"/>
    <mergeCell ref="U54:Z54"/>
    <mergeCell ref="K58:L58"/>
    <mergeCell ref="M58:R58"/>
    <mergeCell ref="S58:T58"/>
    <mergeCell ref="U58:Z58"/>
    <mergeCell ref="K49:R49"/>
    <mergeCell ref="S49:Z49"/>
    <mergeCell ref="K50:L50"/>
    <mergeCell ref="M50:R50"/>
    <mergeCell ref="S50:T50"/>
    <mergeCell ref="U50:Z50"/>
    <mergeCell ref="D2:O3"/>
    <mergeCell ref="C4:R8"/>
    <mergeCell ref="A41:H47"/>
    <mergeCell ref="K41:Q41"/>
    <mergeCell ref="S41:Y41"/>
    <mergeCell ref="A49:B49"/>
    <mergeCell ref="C49:D49"/>
    <mergeCell ref="E49:F49"/>
    <mergeCell ref="G49:H49"/>
    <mergeCell ref="I49:J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7" priority="3">
      <formula>MONTH(A50)&lt;&gt;MONTH($A$41)</formula>
    </cfRule>
    <cfRule type="expression" dxfId="6" priority="4">
      <formula>OR(WEEKDAY(A50,1)=1,WEEKDAY(A50,1)=7)</formula>
    </cfRule>
  </conditionalFormatting>
  <conditionalFormatting sqref="I50:I51">
    <cfRule type="expression" dxfId="5" priority="1">
      <formula>MONTH(I50)&lt;&gt;MONTH($A$41)</formula>
    </cfRule>
    <cfRule type="expression" dxfId="4" priority="2">
      <formula>OR(WEEKDAY(I50,1)=1,WEEKDAY(I50,1)=7)</formula>
    </cfRule>
  </conditionalFormatting>
  <hyperlinks>
    <hyperlink ref="K73:Z73" r:id="rId1" display="https://www.vertex42.com/calendars/" xr:uid="{B9FA7135-7538-4EB9-BD12-63D96F49F228}"/>
    <hyperlink ref="K72:Z72" r:id="rId2" display="Calendar Templates by Vertex42" xr:uid="{5B16D605-AF53-4F66-9506-23AA40673FCD}"/>
  </hyperlinks>
  <printOptions horizontalCentered="1"/>
  <pageMargins left="0.24" right="0.17" top="0.23622047244094491" bottom="0.23622047244094491" header="0.23622047244094491" footer="0.23622047244094491"/>
  <pageSetup paperSize="9" scale="60"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D15"/>
  <sheetViews>
    <sheetView showGridLines="0" zoomScaleNormal="100" workbookViewId="0">
      <selection activeCell="C17" sqref="C17"/>
    </sheetView>
  </sheetViews>
  <sheetFormatPr defaultColWidth="9" defaultRowHeight="13.5"/>
  <cols>
    <col min="1" max="1" width="2.75" style="25" customWidth="1"/>
    <col min="2" max="2" width="87" style="24" customWidth="1"/>
    <col min="3" max="16384" width="9" style="25"/>
  </cols>
  <sheetData>
    <row r="1" spans="2:4" ht="46.5" customHeight="1">
      <c r="D1" s="26"/>
    </row>
    <row r="2" spans="2:4" s="29" customFormat="1" ht="16">
      <c r="B2" s="27" t="s">
        <v>1</v>
      </c>
      <c r="C2" s="27"/>
      <c r="D2" s="28"/>
    </row>
    <row r="3" spans="2:4" s="28" customFormat="1" ht="13.5" customHeight="1">
      <c r="B3" s="30" t="s">
        <v>2</v>
      </c>
      <c r="C3" s="30"/>
    </row>
    <row r="5" spans="2:4" s="32" customFormat="1" ht="26.5">
      <c r="B5" s="31" t="s">
        <v>8</v>
      </c>
    </row>
    <row r="6" spans="2:4" ht="75">
      <c r="B6" s="33" t="s">
        <v>9</v>
      </c>
    </row>
    <row r="7" spans="2:4" ht="15">
      <c r="B7" s="34"/>
    </row>
    <row r="8" spans="2:4" s="32" customFormat="1" ht="26.5">
      <c r="B8" s="31" t="s">
        <v>10</v>
      </c>
    </row>
    <row r="9" spans="2:4" ht="15">
      <c r="B9" s="33" t="s">
        <v>11</v>
      </c>
    </row>
    <row r="10" spans="2:4" ht="15">
      <c r="B10" s="35" t="s">
        <v>10</v>
      </c>
    </row>
    <row r="11" spans="2:4" ht="15">
      <c r="B11" s="34"/>
    </row>
    <row r="12" spans="2:4" s="32" customFormat="1" ht="26.5">
      <c r="B12" s="31" t="s">
        <v>12</v>
      </c>
    </row>
    <row r="13" spans="2:4" ht="60">
      <c r="B13" s="33" t="s">
        <v>13</v>
      </c>
    </row>
    <row r="14" spans="2:4" ht="15">
      <c r="B14" s="34"/>
    </row>
    <row r="15" spans="2:4" ht="60">
      <c r="B15" s="33" t="s">
        <v>14</v>
      </c>
    </row>
  </sheetData>
  <phoneticPr fontId="21"/>
  <hyperlinks>
    <hyperlink ref="B10" r:id="rId1" xr:uid="{00000000-0004-0000-0C00-000000000000}"/>
    <hyperlink ref="B2" r:id="rId2" xr:uid="{00000000-0004-0000-0C00-000001000000}"/>
    <hyperlink ref="B3" r:id="rId3" xr:uid="{00000000-0004-0000-0C00-000002000000}"/>
  </hyperlinks>
  <pageMargins left="0.5" right="0.5" top="0.5" bottom="0.5" header="0.3" footer="0.3"/>
  <pageSetup paperSize="9" orientation="portrait" r:id="rId4"/>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J81"/>
  <sheetViews>
    <sheetView showGridLines="0" view="pageBreakPreview" zoomScale="55" zoomScaleNormal="100" zoomScaleSheetLayoutView="55" workbookViewId="0">
      <selection activeCell="C4" sqref="C4:R8"/>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3.83203125" style="17" customWidth="1"/>
    <col min="27" max="27" width="4.33203125" style="17" customWidth="1"/>
    <col min="28"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307" t="s">
        <v>32</v>
      </c>
      <c r="E2" s="307"/>
      <c r="F2" s="307"/>
      <c r="G2" s="307"/>
      <c r="H2" s="307"/>
      <c r="I2" s="307"/>
      <c r="J2" s="307"/>
      <c r="K2" s="307"/>
      <c r="L2" s="307"/>
      <c r="M2" s="307"/>
      <c r="N2" s="307"/>
      <c r="O2" s="307"/>
      <c r="P2" s="83"/>
      <c r="Q2" s="83"/>
      <c r="R2" s="83"/>
      <c r="S2" s="83"/>
      <c r="T2" s="83"/>
      <c r="U2" s="83"/>
      <c r="V2" s="83"/>
      <c r="W2" s="83"/>
      <c r="X2" s="38"/>
      <c r="Y2" s="38"/>
      <c r="Z2" s="38"/>
    </row>
    <row r="3" spans="1:26" s="10" customFormat="1" ht="14.25" customHeight="1">
      <c r="A3" s="38"/>
      <c r="B3" s="83"/>
      <c r="C3" s="83"/>
      <c r="D3" s="307"/>
      <c r="E3" s="307"/>
      <c r="F3" s="307"/>
      <c r="G3" s="307"/>
      <c r="H3" s="307"/>
      <c r="I3" s="307"/>
      <c r="J3" s="307"/>
      <c r="K3" s="307"/>
      <c r="L3" s="307"/>
      <c r="M3" s="307"/>
      <c r="N3" s="307"/>
      <c r="O3" s="307"/>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159"/>
      <c r="B23" s="159"/>
      <c r="C23" s="160"/>
      <c r="D23" s="159"/>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159"/>
      <c r="B24" s="159"/>
      <c r="C24" s="160"/>
      <c r="D24" s="160"/>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159"/>
      <c r="B25" s="159"/>
      <c r="C25" s="160"/>
      <c r="D25" s="159"/>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159"/>
      <c r="B26" s="159"/>
      <c r="C26" s="160"/>
      <c r="D26" s="159"/>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159"/>
      <c r="B27" s="161"/>
      <c r="C27" s="160"/>
      <c r="D27" s="159"/>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DATE(2024,11,1)</f>
        <v>45597</v>
      </c>
      <c r="B41" s="252"/>
      <c r="C41" s="253"/>
      <c r="D41" s="253"/>
      <c r="E41" s="253"/>
      <c r="F41" s="253"/>
      <c r="G41" s="253"/>
      <c r="H41" s="253"/>
      <c r="I41" s="39"/>
      <c r="J41" s="39"/>
      <c r="K41" s="256">
        <f>DATE(YEAR(A41),MONTH(A41)-1,1)</f>
        <v>45566</v>
      </c>
      <c r="L41" s="256"/>
      <c r="M41" s="256"/>
      <c r="N41" s="256"/>
      <c r="O41" s="256"/>
      <c r="P41" s="256"/>
      <c r="Q41" s="256"/>
      <c r="R41" s="42"/>
      <c r="S41" s="256">
        <f>DATE(YEAR(A41),MONTH(A41)+1,1)</f>
        <v>45627</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f t="shared" si="0"/>
        <v>45566</v>
      </c>
      <c r="N43" s="37">
        <f t="shared" si="0"/>
        <v>45567</v>
      </c>
      <c r="O43" s="37">
        <f t="shared" si="0"/>
        <v>45568</v>
      </c>
      <c r="P43" s="37">
        <f t="shared" si="0"/>
        <v>45569</v>
      </c>
      <c r="Q43" s="37">
        <f t="shared" si="0"/>
        <v>45570</v>
      </c>
      <c r="R43" s="2"/>
      <c r="S43" s="37">
        <f t="shared" ref="S43:Y48" si="1">IF(MONTH($S$41)&lt;&gt;MONTH($S$41-(WEEKDAY($S$41,1)-(開始_日-1))-IF((WEEKDAY($S$41,1)-(開始_日-1))&lt;=0,7,0)+(ROW(S43)-ROW($S$43))*7+(COLUMN(S43)-COLUMN($S$43)+1)),"",$S$41-(WEEKDAY($S$41,1)-(開始_日-1))-IF((WEEKDAY($S$41,1)-(開始_日-1))&lt;=0,7,0)+(ROW(S43)-ROW($S$43))*7+(COLUMN(S43)-COLUMN($S$43)+1))</f>
        <v>45627</v>
      </c>
      <c r="T43" s="37">
        <f t="shared" si="1"/>
        <v>45628</v>
      </c>
      <c r="U43" s="37">
        <f t="shared" si="1"/>
        <v>45629</v>
      </c>
      <c r="V43" s="37">
        <f t="shared" si="1"/>
        <v>45630</v>
      </c>
      <c r="W43" s="37">
        <f t="shared" si="1"/>
        <v>45631</v>
      </c>
      <c r="X43" s="37">
        <f t="shared" si="1"/>
        <v>45632</v>
      </c>
      <c r="Y43" s="37">
        <f t="shared" si="1"/>
        <v>45633</v>
      </c>
    </row>
    <row r="44" spans="1:26" s="4" customFormat="1" ht="9" customHeight="1">
      <c r="A44" s="253"/>
      <c r="B44" s="253"/>
      <c r="C44" s="253"/>
      <c r="D44" s="253"/>
      <c r="E44" s="253"/>
      <c r="F44" s="253"/>
      <c r="G44" s="253"/>
      <c r="H44" s="253"/>
      <c r="I44" s="1"/>
      <c r="J44" s="1"/>
      <c r="K44" s="37">
        <f t="shared" si="0"/>
        <v>45571</v>
      </c>
      <c r="L44" s="37">
        <f t="shared" si="0"/>
        <v>45572</v>
      </c>
      <c r="M44" s="37">
        <f t="shared" si="0"/>
        <v>45573</v>
      </c>
      <c r="N44" s="37">
        <f t="shared" si="0"/>
        <v>45574</v>
      </c>
      <c r="O44" s="37">
        <f t="shared" si="0"/>
        <v>45575</v>
      </c>
      <c r="P44" s="37">
        <f t="shared" si="0"/>
        <v>45576</v>
      </c>
      <c r="Q44" s="37">
        <f t="shared" si="0"/>
        <v>45577</v>
      </c>
      <c r="R44" s="2"/>
      <c r="S44" s="37">
        <f t="shared" si="1"/>
        <v>45634</v>
      </c>
      <c r="T44" s="37">
        <f t="shared" si="1"/>
        <v>45635</v>
      </c>
      <c r="U44" s="37">
        <f t="shared" si="1"/>
        <v>45636</v>
      </c>
      <c r="V44" s="37">
        <f t="shared" si="1"/>
        <v>45637</v>
      </c>
      <c r="W44" s="37">
        <f t="shared" si="1"/>
        <v>45638</v>
      </c>
      <c r="X44" s="37">
        <f t="shared" si="1"/>
        <v>45639</v>
      </c>
      <c r="Y44" s="37">
        <f t="shared" si="1"/>
        <v>45640</v>
      </c>
    </row>
    <row r="45" spans="1:26" s="4" customFormat="1" ht="9" customHeight="1">
      <c r="A45" s="253"/>
      <c r="B45" s="253"/>
      <c r="C45" s="253"/>
      <c r="D45" s="253"/>
      <c r="E45" s="253"/>
      <c r="F45" s="253"/>
      <c r="G45" s="253"/>
      <c r="H45" s="252"/>
      <c r="I45" s="39"/>
      <c r="J45" s="39"/>
      <c r="K45" s="37">
        <f t="shared" si="0"/>
        <v>45578</v>
      </c>
      <c r="L45" s="37">
        <f t="shared" si="0"/>
        <v>45579</v>
      </c>
      <c r="M45" s="37">
        <f t="shared" si="0"/>
        <v>45580</v>
      </c>
      <c r="N45" s="37">
        <f t="shared" si="0"/>
        <v>45581</v>
      </c>
      <c r="O45" s="37">
        <f t="shared" si="0"/>
        <v>45582</v>
      </c>
      <c r="P45" s="37">
        <f t="shared" si="0"/>
        <v>45583</v>
      </c>
      <c r="Q45" s="37">
        <f t="shared" si="0"/>
        <v>45584</v>
      </c>
      <c r="R45" s="2"/>
      <c r="S45" s="37">
        <f t="shared" si="1"/>
        <v>45641</v>
      </c>
      <c r="T45" s="37">
        <f t="shared" si="1"/>
        <v>45642</v>
      </c>
      <c r="U45" s="37">
        <f t="shared" si="1"/>
        <v>45643</v>
      </c>
      <c r="V45" s="37">
        <f t="shared" si="1"/>
        <v>45644</v>
      </c>
      <c r="W45" s="37">
        <f t="shared" si="1"/>
        <v>45645</v>
      </c>
      <c r="X45" s="37">
        <f t="shared" si="1"/>
        <v>45646</v>
      </c>
      <c r="Y45" s="37">
        <f t="shared" si="1"/>
        <v>45647</v>
      </c>
    </row>
    <row r="46" spans="1:26" s="4" customFormat="1" ht="9" customHeight="1">
      <c r="A46" s="253"/>
      <c r="B46" s="253"/>
      <c r="C46" s="253"/>
      <c r="D46" s="253"/>
      <c r="E46" s="253"/>
      <c r="F46" s="253"/>
      <c r="G46" s="253"/>
      <c r="H46" s="253"/>
      <c r="I46" s="39"/>
      <c r="J46" s="39"/>
      <c r="K46" s="37">
        <f t="shared" si="0"/>
        <v>45585</v>
      </c>
      <c r="L46" s="37">
        <f t="shared" si="0"/>
        <v>45586</v>
      </c>
      <c r="M46" s="37">
        <f t="shared" si="0"/>
        <v>45587</v>
      </c>
      <c r="N46" s="37">
        <f t="shared" si="0"/>
        <v>45588</v>
      </c>
      <c r="O46" s="37">
        <f t="shared" si="0"/>
        <v>45589</v>
      </c>
      <c r="P46" s="37">
        <f t="shared" si="0"/>
        <v>45590</v>
      </c>
      <c r="Q46" s="37">
        <f t="shared" si="0"/>
        <v>45591</v>
      </c>
      <c r="R46" s="2"/>
      <c r="S46" s="37">
        <f t="shared" si="1"/>
        <v>45648</v>
      </c>
      <c r="T46" s="37">
        <f t="shared" si="1"/>
        <v>45649</v>
      </c>
      <c r="U46" s="37">
        <f t="shared" si="1"/>
        <v>45650</v>
      </c>
      <c r="V46" s="37">
        <f t="shared" si="1"/>
        <v>45651</v>
      </c>
      <c r="W46" s="37">
        <f t="shared" si="1"/>
        <v>45652</v>
      </c>
      <c r="X46" s="37">
        <f t="shared" si="1"/>
        <v>45653</v>
      </c>
      <c r="Y46" s="37">
        <f t="shared" si="1"/>
        <v>45654</v>
      </c>
    </row>
    <row r="47" spans="1:26" s="4" customFormat="1" ht="9" customHeight="1">
      <c r="A47" s="253"/>
      <c r="B47" s="253"/>
      <c r="C47" s="253"/>
      <c r="D47" s="253"/>
      <c r="E47" s="253"/>
      <c r="F47" s="253"/>
      <c r="G47" s="253"/>
      <c r="H47" s="253"/>
      <c r="I47" s="39"/>
      <c r="J47" s="39"/>
      <c r="K47" s="37">
        <f t="shared" si="0"/>
        <v>45592</v>
      </c>
      <c r="L47" s="37">
        <f t="shared" si="0"/>
        <v>45593</v>
      </c>
      <c r="M47" s="37">
        <f t="shared" si="0"/>
        <v>45594</v>
      </c>
      <c r="N47" s="37">
        <f t="shared" si="0"/>
        <v>45595</v>
      </c>
      <c r="O47" s="37">
        <f t="shared" si="0"/>
        <v>45596</v>
      </c>
      <c r="P47" s="37" t="str">
        <f t="shared" si="0"/>
        <v/>
      </c>
      <c r="Q47" s="37" t="str">
        <f t="shared" si="0"/>
        <v/>
      </c>
      <c r="R47" s="2"/>
      <c r="S47" s="37">
        <f t="shared" si="1"/>
        <v>45655</v>
      </c>
      <c r="T47" s="37">
        <f t="shared" si="1"/>
        <v>45656</v>
      </c>
      <c r="U47" s="37">
        <f t="shared" si="1"/>
        <v>45657</v>
      </c>
      <c r="V47" s="37" t="str">
        <f t="shared" si="1"/>
        <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6" s="10" customFormat="1" ht="19.5" customHeight="1">
      <c r="A49" s="254">
        <f>A50</f>
        <v>45592</v>
      </c>
      <c r="B49" s="255"/>
      <c r="C49" s="255">
        <f>C50</f>
        <v>45593</v>
      </c>
      <c r="D49" s="255"/>
      <c r="E49" s="255">
        <f>E50</f>
        <v>45594</v>
      </c>
      <c r="F49" s="255"/>
      <c r="G49" s="255">
        <f>G50</f>
        <v>45595</v>
      </c>
      <c r="H49" s="255"/>
      <c r="I49" s="255">
        <f>I50</f>
        <v>45596</v>
      </c>
      <c r="J49" s="255"/>
      <c r="K49" s="255">
        <f>K50</f>
        <v>45597</v>
      </c>
      <c r="L49" s="255"/>
      <c r="M49" s="255"/>
      <c r="N49" s="255"/>
      <c r="O49" s="255"/>
      <c r="P49" s="255"/>
      <c r="Q49" s="255"/>
      <c r="R49" s="255"/>
      <c r="S49" s="255">
        <f>S50</f>
        <v>45598</v>
      </c>
      <c r="T49" s="255"/>
      <c r="U49" s="255"/>
      <c r="V49" s="255"/>
      <c r="W49" s="255"/>
      <c r="X49" s="255"/>
      <c r="Y49" s="255"/>
      <c r="Z49" s="257"/>
    </row>
    <row r="50" spans="1:36" s="10" customFormat="1" ht="19.5">
      <c r="A50" s="91">
        <f>$A$41-(WEEKDAY($A$41,1)-(開始_日-1))-IF((WEEKDAY($A$41,1)-(開始_日-1))&lt;=0,7,0)+1</f>
        <v>45592</v>
      </c>
      <c r="B50" s="12"/>
      <c r="C50" s="36">
        <f>A50+1</f>
        <v>45593</v>
      </c>
      <c r="D50" s="13"/>
      <c r="E50" s="36">
        <f>C50+1</f>
        <v>45594</v>
      </c>
      <c r="F50" s="13"/>
      <c r="G50" s="36">
        <f>E50+1</f>
        <v>45595</v>
      </c>
      <c r="H50" s="13"/>
      <c r="I50" s="36">
        <f>G50+1</f>
        <v>45596</v>
      </c>
      <c r="J50" s="13"/>
      <c r="K50" s="243">
        <f>I50+1</f>
        <v>45597</v>
      </c>
      <c r="L50" s="244"/>
      <c r="M50" s="241"/>
      <c r="N50" s="241"/>
      <c r="O50" s="241"/>
      <c r="P50" s="241"/>
      <c r="Q50" s="241"/>
      <c r="R50" s="242"/>
      <c r="S50" s="245">
        <f>K50+1</f>
        <v>45598</v>
      </c>
      <c r="T50" s="246"/>
      <c r="U50" s="236"/>
      <c r="V50" s="236"/>
      <c r="W50" s="236"/>
      <c r="X50" s="236"/>
      <c r="Y50" s="236"/>
      <c r="Z50" s="237"/>
    </row>
    <row r="51" spans="1:36"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6"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6"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6" s="10" customFormat="1" ht="19.5">
      <c r="A54" s="91">
        <f>S50+1</f>
        <v>45599</v>
      </c>
      <c r="B54" s="12"/>
      <c r="C54" s="92">
        <f>A54+1</f>
        <v>45600</v>
      </c>
      <c r="D54" s="13"/>
      <c r="E54" s="36">
        <f>C54+1</f>
        <v>45601</v>
      </c>
      <c r="F54" s="99"/>
      <c r="G54" s="36">
        <f>E54+1</f>
        <v>45602</v>
      </c>
      <c r="I54" s="36">
        <f>G54+1</f>
        <v>45603</v>
      </c>
      <c r="J54" s="13"/>
      <c r="K54" s="243">
        <f>I54+1</f>
        <v>45604</v>
      </c>
      <c r="L54" s="244"/>
      <c r="M54" s="241"/>
      <c r="N54" s="241"/>
      <c r="O54" s="241"/>
      <c r="P54" s="241"/>
      <c r="Q54" s="241"/>
      <c r="R54" s="242"/>
      <c r="S54" s="245">
        <f>K54+1</f>
        <v>45605</v>
      </c>
      <c r="T54" s="246"/>
      <c r="U54" s="236"/>
      <c r="V54" s="236"/>
      <c r="W54" s="236"/>
      <c r="X54" s="236"/>
      <c r="Y54" s="236"/>
      <c r="Z54" s="237"/>
    </row>
    <row r="55" spans="1:36" s="10" customFormat="1" ht="16">
      <c r="A55" s="43"/>
      <c r="B55" s="70"/>
      <c r="C55" s="45"/>
      <c r="D55" s="101" t="s">
        <v>77</v>
      </c>
      <c r="E55" s="45"/>
      <c r="F55" s="71"/>
      <c r="G55" s="45"/>
      <c r="H55" s="71"/>
      <c r="I55" s="45"/>
      <c r="J55" s="71"/>
      <c r="K55" s="45"/>
      <c r="L55" s="47"/>
      <c r="M55" s="72"/>
      <c r="N55" s="72"/>
      <c r="O55" s="72"/>
      <c r="P55" s="72"/>
      <c r="Q55" s="72"/>
      <c r="R55" s="71"/>
      <c r="S55" s="43"/>
      <c r="T55" s="48"/>
      <c r="U55" s="70"/>
      <c r="V55" s="70"/>
      <c r="W55" s="70"/>
      <c r="X55" s="70"/>
      <c r="Y55" s="70"/>
      <c r="Z55" s="73"/>
      <c r="AJ55" s="10" t="s">
        <v>74</v>
      </c>
    </row>
    <row r="56" spans="1:36"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6"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6" s="10" customFormat="1" ht="19.5">
      <c r="A58" s="91">
        <f>S54+1</f>
        <v>45606</v>
      </c>
      <c r="B58" s="12"/>
      <c r="C58" s="36">
        <f>A58+1</f>
        <v>45607</v>
      </c>
      <c r="D58" s="13"/>
      <c r="E58" s="36">
        <f>C58+1</f>
        <v>45608</v>
      </c>
      <c r="F58" s="13"/>
      <c r="G58" s="36">
        <f>E58+1</f>
        <v>45609</v>
      </c>
      <c r="H58" s="100"/>
      <c r="I58" s="36">
        <f>G58+1</f>
        <v>45610</v>
      </c>
      <c r="J58" s="13"/>
      <c r="K58" s="243">
        <f>I58+1</f>
        <v>45611</v>
      </c>
      <c r="L58" s="244"/>
      <c r="M58" s="241"/>
      <c r="N58" s="241"/>
      <c r="O58" s="241"/>
      <c r="P58" s="241"/>
      <c r="Q58" s="241"/>
      <c r="R58" s="242"/>
      <c r="S58" s="331">
        <f>K58+1</f>
        <v>45612</v>
      </c>
      <c r="T58" s="332"/>
      <c r="U58" s="271"/>
      <c r="V58" s="271"/>
      <c r="W58" s="271"/>
      <c r="X58" s="271"/>
      <c r="Y58" s="271"/>
      <c r="Z58" s="272"/>
    </row>
    <row r="59" spans="1:36" s="10" customFormat="1" ht="16">
      <c r="A59" s="43"/>
      <c r="B59" s="70"/>
      <c r="C59" s="45"/>
      <c r="D59" s="71"/>
      <c r="E59" s="45"/>
      <c r="F59" s="71"/>
      <c r="G59" s="45"/>
      <c r="H59" s="71"/>
      <c r="I59" s="45"/>
      <c r="J59" s="72"/>
      <c r="K59" s="175"/>
      <c r="M59" s="45"/>
      <c r="N59" s="47" t="s">
        <v>78</v>
      </c>
      <c r="O59" s="72"/>
      <c r="P59" s="72"/>
      <c r="Q59" s="72"/>
      <c r="R59" s="72"/>
      <c r="S59" s="43"/>
      <c r="T59" s="48"/>
      <c r="U59" s="103" t="s">
        <v>75</v>
      </c>
      <c r="V59" s="70"/>
      <c r="W59" s="70"/>
      <c r="X59" s="70"/>
      <c r="Y59" s="70"/>
      <c r="Z59" s="73"/>
    </row>
    <row r="60" spans="1:36"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row>
    <row r="61" spans="1:36"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6" s="10" customFormat="1" ht="19.5">
      <c r="A62" s="91">
        <f>S58+1</f>
        <v>45613</v>
      </c>
      <c r="B62" s="12"/>
      <c r="C62" s="36">
        <f>A62+1</f>
        <v>45614</v>
      </c>
      <c r="D62" s="111"/>
      <c r="E62" s="36">
        <f>C62+1</f>
        <v>45615</v>
      </c>
      <c r="G62" s="36">
        <f>E62+1</f>
        <v>45616</v>
      </c>
      <c r="H62" s="100"/>
      <c r="I62" s="36">
        <f>G62+1</f>
        <v>45617</v>
      </c>
      <c r="J62" s="13"/>
      <c r="K62" s="243">
        <f>I62+1</f>
        <v>45618</v>
      </c>
      <c r="L62" s="244"/>
      <c r="M62" s="250"/>
      <c r="N62" s="250"/>
      <c r="O62" s="250"/>
      <c r="P62" s="250"/>
      <c r="Q62" s="250"/>
      <c r="R62" s="250"/>
      <c r="S62" s="338">
        <f>K62+1</f>
        <v>45619</v>
      </c>
      <c r="T62" s="332"/>
      <c r="U62" s="236"/>
      <c r="V62" s="236"/>
      <c r="W62" s="236"/>
      <c r="X62" s="236"/>
      <c r="Y62" s="236"/>
      <c r="Z62" s="237"/>
    </row>
    <row r="63" spans="1:36" s="10" customFormat="1" ht="16">
      <c r="A63" s="43"/>
      <c r="B63" s="70"/>
      <c r="C63" s="45"/>
      <c r="D63" s="71"/>
      <c r="E63" s="45"/>
      <c r="F63" s="71"/>
      <c r="G63" s="45"/>
      <c r="H63" s="98"/>
      <c r="I63" s="45"/>
      <c r="J63" s="71"/>
      <c r="K63" s="45"/>
      <c r="L63" s="47"/>
      <c r="M63"/>
      <c r="N63" s="72"/>
      <c r="O63" s="72"/>
      <c r="P63" s="72"/>
      <c r="Q63" s="72"/>
      <c r="R63" s="72"/>
      <c r="S63" s="191"/>
      <c r="T63" s="192"/>
      <c r="U63" s="43"/>
      <c r="V63" s="48" t="s">
        <v>76</v>
      </c>
      <c r="W63" s="70"/>
      <c r="X63" s="70"/>
      <c r="Y63" s="70"/>
      <c r="Z63" s="70"/>
    </row>
    <row r="64" spans="1:36" s="10" customFormat="1" ht="16">
      <c r="A64" s="49"/>
      <c r="B64" s="54"/>
      <c r="C64" s="51"/>
      <c r="D64" s="52"/>
      <c r="E64" s="51"/>
      <c r="F64" s="52"/>
      <c r="G64" s="51"/>
      <c r="H64" s="52"/>
      <c r="I64" s="51"/>
      <c r="J64" s="52"/>
      <c r="K64" s="51"/>
      <c r="L64" s="53"/>
      <c r="M64" s="53"/>
      <c r="N64" s="53"/>
      <c r="O64" s="53"/>
      <c r="P64" s="53"/>
      <c r="Q64" s="53"/>
      <c r="R64" s="53"/>
      <c r="S64" s="172"/>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74"/>
      <c r="S65" s="193"/>
      <c r="T65" s="63"/>
      <c r="U65" s="63"/>
      <c r="V65" s="63"/>
      <c r="W65" s="63"/>
      <c r="X65" s="63"/>
      <c r="Y65" s="63"/>
      <c r="Z65" s="75"/>
    </row>
    <row r="66" spans="1:26" s="10" customFormat="1" ht="19.5">
      <c r="A66" s="91">
        <f>S62+1</f>
        <v>45620</v>
      </c>
      <c r="B66" s="12"/>
      <c r="C66" s="36">
        <f>A66+1</f>
        <v>45621</v>
      </c>
      <c r="D66" s="13"/>
      <c r="E66" s="36">
        <f>C66+1</f>
        <v>45622</v>
      </c>
      <c r="F66" s="13"/>
      <c r="G66" s="36">
        <f>E66+1</f>
        <v>45623</v>
      </c>
      <c r="H66" s="100"/>
      <c r="I66" s="36">
        <f>G66+1</f>
        <v>45624</v>
      </c>
      <c r="J66" s="13"/>
      <c r="K66" s="243">
        <f>I66+1</f>
        <v>45625</v>
      </c>
      <c r="L66" s="244"/>
      <c r="M66" s="241"/>
      <c r="N66" s="241"/>
      <c r="O66" s="241"/>
      <c r="P66" s="241"/>
      <c r="Q66" s="241"/>
      <c r="R66" s="242"/>
      <c r="S66" s="245">
        <f>K66+1</f>
        <v>45626</v>
      </c>
      <c r="T66" s="246"/>
      <c r="U66" s="236"/>
      <c r="V66" s="236"/>
      <c r="W66" s="236"/>
      <c r="X66" s="236"/>
      <c r="Y66" s="236"/>
      <c r="Z66" s="237"/>
    </row>
    <row r="67" spans="1:26" s="10" customFormat="1" ht="16">
      <c r="A67" s="43"/>
      <c r="B67" s="70"/>
      <c r="C67" s="45"/>
      <c r="D67" s="71"/>
      <c r="E67" s="45"/>
      <c r="F67" s="101"/>
      <c r="G67" s="45"/>
      <c r="H67" s="101"/>
      <c r="I67" s="45"/>
      <c r="J67" s="101"/>
      <c r="K67" s="45"/>
      <c r="L67" s="47"/>
      <c r="M67" s="302"/>
      <c r="N67" s="303"/>
      <c r="O67" s="303"/>
      <c r="P67" s="303"/>
      <c r="Q67" s="303"/>
      <c r="R67" s="304"/>
      <c r="S67" s="43"/>
      <c r="T67" s="102"/>
      <c r="U67" s="305"/>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45627</v>
      </c>
      <c r="B70" s="12"/>
      <c r="C70" s="36">
        <f>A70+1</f>
        <v>45628</v>
      </c>
      <c r="D70" s="13"/>
      <c r="E70" s="120" t="s">
        <v>0</v>
      </c>
      <c r="F70" s="56"/>
      <c r="G70" s="121"/>
      <c r="H70" s="121"/>
      <c r="I70" s="121"/>
      <c r="J70" s="121"/>
      <c r="K70" s="121"/>
      <c r="L70" s="121"/>
      <c r="M70" s="121"/>
      <c r="N70" s="121"/>
      <c r="O70" s="121"/>
      <c r="P70" s="121"/>
      <c r="Q70" s="121"/>
      <c r="R70" s="121"/>
      <c r="S70" s="121"/>
      <c r="T70" s="121"/>
      <c r="U70" s="121"/>
      <c r="V70" s="121"/>
      <c r="W70" s="121"/>
      <c r="X70" s="118"/>
      <c r="Y70" s="22"/>
      <c r="Z70" s="23"/>
    </row>
    <row r="71" spans="1:26" ht="16">
      <c r="A71" s="43"/>
      <c r="B71" s="103"/>
      <c r="C71" s="45"/>
      <c r="D71" s="46"/>
      <c r="E71" s="58"/>
      <c r="G71" s="56"/>
      <c r="H71" s="56"/>
      <c r="I71" s="56"/>
      <c r="J71" s="56"/>
      <c r="K71" s="56"/>
      <c r="L71" s="56"/>
      <c r="M71" s="56"/>
      <c r="N71" s="56"/>
      <c r="O71" s="56"/>
      <c r="P71" s="56"/>
      <c r="Q71" s="56"/>
      <c r="R71" s="56"/>
      <c r="S71" s="56"/>
      <c r="T71" s="56"/>
      <c r="U71" s="56"/>
      <c r="V71" s="56"/>
      <c r="W71" s="56"/>
      <c r="X71" s="117"/>
      <c r="Y71" s="56"/>
      <c r="Z71" s="57"/>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119"/>
      <c r="Y72" s="60"/>
      <c r="Z72" s="61"/>
    </row>
    <row r="73" spans="1:26" s="10" customFormat="1" ht="16">
      <c r="A73" s="62"/>
      <c r="B73" s="75"/>
      <c r="C73" s="64"/>
      <c r="D73" s="65"/>
      <c r="E73" s="66"/>
      <c r="F73" s="122"/>
      <c r="G73" s="67"/>
      <c r="H73" s="67"/>
      <c r="I73" s="67"/>
      <c r="J73" s="67"/>
      <c r="K73" s="68"/>
      <c r="L73" s="68"/>
      <c r="M73" s="68"/>
      <c r="N73" s="68"/>
      <c r="O73" s="68"/>
      <c r="P73" s="68"/>
      <c r="Q73" s="68"/>
      <c r="R73" s="68"/>
      <c r="S73" s="68"/>
      <c r="T73" s="68"/>
      <c r="U73" s="68"/>
      <c r="V73" s="68"/>
      <c r="W73" s="68"/>
      <c r="X73" s="68"/>
      <c r="Y73" s="68"/>
      <c r="Z73" s="69"/>
    </row>
    <row r="81" spans="3:3">
      <c r="C81"/>
    </row>
  </sheetData>
  <mergeCells count="34">
    <mergeCell ref="K62:L62"/>
    <mergeCell ref="M62:R62"/>
    <mergeCell ref="S62:T62"/>
    <mergeCell ref="U62:Z62"/>
    <mergeCell ref="K58:L58"/>
    <mergeCell ref="M58:R58"/>
    <mergeCell ref="S58:T58"/>
    <mergeCell ref="U58:Z58"/>
    <mergeCell ref="M67:R67"/>
    <mergeCell ref="U67:Z67"/>
    <mergeCell ref="K66:L66"/>
    <mergeCell ref="M66:R66"/>
    <mergeCell ref="S66:T66"/>
    <mergeCell ref="U66:Z66"/>
    <mergeCell ref="K54:L54"/>
    <mergeCell ref="M54:R54"/>
    <mergeCell ref="S54:T54"/>
    <mergeCell ref="U54:Z54"/>
    <mergeCell ref="K50:L50"/>
    <mergeCell ref="M50:R50"/>
    <mergeCell ref="S50:T50"/>
    <mergeCell ref="U50:Z50"/>
    <mergeCell ref="D2:O3"/>
    <mergeCell ref="A41:H47"/>
    <mergeCell ref="K41:Q41"/>
    <mergeCell ref="S41:Y41"/>
    <mergeCell ref="A49:B49"/>
    <mergeCell ref="C49:D49"/>
    <mergeCell ref="E49:F49"/>
    <mergeCell ref="G49:H49"/>
    <mergeCell ref="I49:J49"/>
    <mergeCell ref="K49:R49"/>
    <mergeCell ref="S49:Z49"/>
    <mergeCell ref="C4:R8"/>
  </mergeCells>
  <phoneticPr fontId="21"/>
  <conditionalFormatting sqref="A50:A51 C50:C51 E50:E51 G50:G51 K50:K51 S50:S51 A54:A55 C54:C55 E54:E55 G54:G55 I54:I55 K54:K55 S54:S55 K58 A58:A59 C58:C59 E58:E59 G58:G59 I58:I59 S58:S59 M59 S62 A62:A63 C62:C63 E62:E63 G62:G63 I62:I63 K62:K63 U63 A66:A67 C66:C67 E66:E67 G66:G67 I66:I67 K66:K67 S66:S67 A70:A71 C70:C71">
    <cfRule type="expression" dxfId="3" priority="3">
      <formula>MONTH(A50)&lt;&gt;MONTH($A$41)</formula>
    </cfRule>
    <cfRule type="expression" dxfId="2" priority="4">
      <formula>OR(WEEKDAY(A50,1)=1,WEEKDAY(A50,1)=7)</formula>
    </cfRule>
  </conditionalFormatting>
  <conditionalFormatting sqref="I50:I51">
    <cfRule type="expression" dxfId="1" priority="1">
      <formula>MONTH(I50)&lt;&gt;MONTH($A$41)</formula>
    </cfRule>
    <cfRule type="expression" dxfId="0" priority="2">
      <formula>OR(WEEKDAY(I50,1)=1,WEEKDAY(I50,1)=7)</formula>
    </cfRule>
  </conditionalFormatting>
  <hyperlinks>
    <hyperlink ref="K73:Z73" r:id="rId1" display="https://www.vertex42.com/calendars/" xr:uid="{00000000-0004-0000-0B00-000000000000}"/>
    <hyperlink ref="K72:Z72" r:id="rId2" display="Calendar Templates by Vertex42" xr:uid="{00000000-0004-0000-0B00-000001000000}"/>
  </hyperlinks>
  <printOptions horizontalCentered="1"/>
  <pageMargins left="0.24" right="0.17" top="0.23622047244094491" bottom="0.23622047244094491" header="0.23622047244094491" footer="0.23622047244094491"/>
  <pageSetup paperSize="9" scale="60"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7D534-1991-4FAC-978D-0F498091C2F7}">
  <dimension ref="A1"/>
  <sheetViews>
    <sheetView workbookViewId="0"/>
  </sheetViews>
  <sheetFormatPr defaultRowHeight="13.5"/>
  <sheetData/>
  <phoneticPr fontId="2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56F40-B9E1-49A7-B5B9-62426476CA5F}">
  <dimension ref="A1"/>
  <sheetViews>
    <sheetView workbookViewId="0"/>
  </sheetViews>
  <sheetFormatPr defaultRowHeight="13.5"/>
  <sheetData/>
  <phoneticPr fontId="2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F95E-0B45-45EB-BEBF-6CE756FB4C25}">
  <dimension ref="A1"/>
  <sheetViews>
    <sheetView workbookViewId="0"/>
  </sheetViews>
  <sheetFormatPr defaultRowHeight="13.5"/>
  <sheetData/>
  <phoneticPr fontId="2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98A87-59D2-4C7F-8E7A-3D5D5C169A1C}">
  <dimension ref="A1"/>
  <sheetViews>
    <sheetView workbookViewId="0"/>
  </sheetViews>
  <sheetFormatPr defaultRowHeight="13.5"/>
  <sheetData/>
  <phoneticPr fontId="2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3711-D245-4711-8FA1-158E5B89076E}">
  <dimension ref="A1"/>
  <sheetViews>
    <sheetView workbookViewId="0"/>
  </sheetViews>
  <sheetFormatPr defaultRowHeight="13.5"/>
  <sheetData/>
  <phoneticPr fontId="21"/>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73"/>
  <sheetViews>
    <sheetView showGridLines="0" view="pageBreakPreview" topLeftCell="A29" zoomScale="85" zoomScaleNormal="100" zoomScaleSheetLayoutView="85" workbookViewId="0">
      <selection activeCell="A41" sqref="A41:H4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61" t="s">
        <v>31</v>
      </c>
      <c r="E2" s="261"/>
      <c r="F2" s="261"/>
      <c r="G2" s="261"/>
      <c r="H2" s="261"/>
      <c r="I2" s="261"/>
      <c r="J2" s="261"/>
      <c r="K2" s="261"/>
      <c r="L2" s="261"/>
      <c r="M2" s="261"/>
      <c r="N2" s="261"/>
      <c r="O2" s="261"/>
      <c r="P2" s="83"/>
      <c r="Q2" s="83"/>
      <c r="R2" s="83"/>
      <c r="S2" s="83"/>
      <c r="T2" s="83"/>
      <c r="U2" s="83"/>
      <c r="V2" s="83"/>
      <c r="W2" s="83"/>
      <c r="X2" s="38"/>
      <c r="Y2" s="38"/>
      <c r="Z2" s="38"/>
    </row>
    <row r="3" spans="1:26" s="10" customFormat="1" ht="14.25" customHeight="1">
      <c r="A3" s="38"/>
      <c r="B3" s="83"/>
      <c r="C3" s="83"/>
      <c r="D3" s="261"/>
      <c r="E3" s="261"/>
      <c r="F3" s="261"/>
      <c r="G3" s="261"/>
      <c r="H3" s="261"/>
      <c r="I3" s="261"/>
      <c r="J3" s="261"/>
      <c r="K3" s="261"/>
      <c r="L3" s="261"/>
      <c r="M3" s="261"/>
      <c r="N3" s="261"/>
      <c r="O3" s="261"/>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DATE('４月'!AD56,'４月'!AD57+2,1)</f>
        <v>45444</v>
      </c>
      <c r="B41" s="252"/>
      <c r="C41" s="253"/>
      <c r="D41" s="253"/>
      <c r="E41" s="253"/>
      <c r="F41" s="253"/>
      <c r="G41" s="253"/>
      <c r="H41" s="253"/>
      <c r="I41" s="39"/>
      <c r="J41" s="39"/>
      <c r="K41" s="256">
        <f>DATE(YEAR(A41),MONTH(A41)-1,1)</f>
        <v>45413</v>
      </c>
      <c r="L41" s="256"/>
      <c r="M41" s="256"/>
      <c r="N41" s="256"/>
      <c r="O41" s="256"/>
      <c r="P41" s="256"/>
      <c r="Q41" s="256"/>
      <c r="R41" s="42"/>
      <c r="S41" s="256">
        <f>DATE(YEAR(A41),MONTH(A41)+1,1)</f>
        <v>45474</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f t="shared" si="0"/>
        <v>45413</v>
      </c>
      <c r="O43" s="37">
        <f t="shared" si="0"/>
        <v>45414</v>
      </c>
      <c r="P43" s="37">
        <f t="shared" si="0"/>
        <v>45415</v>
      </c>
      <c r="Q43" s="37">
        <f t="shared" si="0"/>
        <v>45416</v>
      </c>
      <c r="R43" s="2"/>
      <c r="S43" s="37" t="str">
        <f t="shared" ref="S43:Y48" si="1">IF(MONTH($S$41)&lt;&gt;MONTH($S$41-(WEEKDAY($S$41,1)-(開始_日-1))-IF((WEEKDAY($S$41,1)-(開始_日-1))&lt;=0,7,0)+(ROW(S43)-ROW($S$43))*7+(COLUMN(S43)-COLUMN($S$43)+1)),"",$S$41-(WEEKDAY($S$41,1)-(開始_日-1))-IF((WEEKDAY($S$41,1)-(開始_日-1))&lt;=0,7,0)+(ROW(S43)-ROW($S$43))*7+(COLUMN(S43)-COLUMN($S$43)+1))</f>
        <v/>
      </c>
      <c r="T43" s="37">
        <f t="shared" si="1"/>
        <v>45474</v>
      </c>
      <c r="U43" s="37">
        <f t="shared" si="1"/>
        <v>45475</v>
      </c>
      <c r="V43" s="37">
        <f t="shared" si="1"/>
        <v>45476</v>
      </c>
      <c r="W43" s="37">
        <f t="shared" si="1"/>
        <v>45477</v>
      </c>
      <c r="X43" s="37">
        <f t="shared" si="1"/>
        <v>45478</v>
      </c>
      <c r="Y43" s="37">
        <f t="shared" si="1"/>
        <v>45479</v>
      </c>
    </row>
    <row r="44" spans="1:26" s="4" customFormat="1" ht="9" customHeight="1">
      <c r="A44" s="253"/>
      <c r="B44" s="253"/>
      <c r="C44" s="253"/>
      <c r="D44" s="253"/>
      <c r="E44" s="253"/>
      <c r="F44" s="253"/>
      <c r="G44" s="253"/>
      <c r="H44" s="253"/>
      <c r="I44" s="1"/>
      <c r="J44" s="1"/>
      <c r="K44" s="37">
        <f t="shared" si="0"/>
        <v>45417</v>
      </c>
      <c r="L44" s="37">
        <f t="shared" si="0"/>
        <v>45418</v>
      </c>
      <c r="M44" s="37">
        <f t="shared" si="0"/>
        <v>45419</v>
      </c>
      <c r="N44" s="37">
        <f t="shared" si="0"/>
        <v>45420</v>
      </c>
      <c r="O44" s="37">
        <f t="shared" si="0"/>
        <v>45421</v>
      </c>
      <c r="P44" s="37">
        <f t="shared" si="0"/>
        <v>45422</v>
      </c>
      <c r="Q44" s="37">
        <f t="shared" si="0"/>
        <v>45423</v>
      </c>
      <c r="R44" s="2"/>
      <c r="S44" s="37">
        <f t="shared" si="1"/>
        <v>45480</v>
      </c>
      <c r="T44" s="37">
        <f t="shared" si="1"/>
        <v>45481</v>
      </c>
      <c r="U44" s="37">
        <f t="shared" si="1"/>
        <v>45482</v>
      </c>
      <c r="V44" s="37">
        <f t="shared" si="1"/>
        <v>45483</v>
      </c>
      <c r="W44" s="37">
        <f t="shared" si="1"/>
        <v>45484</v>
      </c>
      <c r="X44" s="37">
        <f t="shared" si="1"/>
        <v>45485</v>
      </c>
      <c r="Y44" s="37">
        <f t="shared" si="1"/>
        <v>45486</v>
      </c>
    </row>
    <row r="45" spans="1:26" s="4" customFormat="1" ht="9" customHeight="1">
      <c r="A45" s="253"/>
      <c r="B45" s="253"/>
      <c r="C45" s="253"/>
      <c r="D45" s="253"/>
      <c r="E45" s="253"/>
      <c r="F45" s="253"/>
      <c r="G45" s="253"/>
      <c r="H45" s="252"/>
      <c r="I45" s="39"/>
      <c r="J45" s="39"/>
      <c r="K45" s="37">
        <f t="shared" si="0"/>
        <v>45424</v>
      </c>
      <c r="L45" s="37">
        <f t="shared" si="0"/>
        <v>45425</v>
      </c>
      <c r="M45" s="37">
        <f t="shared" si="0"/>
        <v>45426</v>
      </c>
      <c r="N45" s="37">
        <f t="shared" si="0"/>
        <v>45427</v>
      </c>
      <c r="O45" s="37">
        <f t="shared" si="0"/>
        <v>45428</v>
      </c>
      <c r="P45" s="37">
        <f t="shared" si="0"/>
        <v>45429</v>
      </c>
      <c r="Q45" s="37">
        <f t="shared" si="0"/>
        <v>45430</v>
      </c>
      <c r="R45" s="2"/>
      <c r="S45" s="37">
        <f t="shared" si="1"/>
        <v>45487</v>
      </c>
      <c r="T45" s="37">
        <f t="shared" si="1"/>
        <v>45488</v>
      </c>
      <c r="U45" s="37">
        <f t="shared" si="1"/>
        <v>45489</v>
      </c>
      <c r="V45" s="37">
        <f t="shared" si="1"/>
        <v>45490</v>
      </c>
      <c r="W45" s="37">
        <f t="shared" si="1"/>
        <v>45491</v>
      </c>
      <c r="X45" s="37">
        <f t="shared" si="1"/>
        <v>45492</v>
      </c>
      <c r="Y45" s="37">
        <f t="shared" si="1"/>
        <v>45493</v>
      </c>
    </row>
    <row r="46" spans="1:26" s="4" customFormat="1" ht="9" customHeight="1">
      <c r="A46" s="253"/>
      <c r="B46" s="253"/>
      <c r="C46" s="253"/>
      <c r="D46" s="253"/>
      <c r="E46" s="253"/>
      <c r="F46" s="253"/>
      <c r="G46" s="253"/>
      <c r="H46" s="253"/>
      <c r="I46" s="39"/>
      <c r="J46" s="39"/>
      <c r="K46" s="37">
        <f t="shared" si="0"/>
        <v>45431</v>
      </c>
      <c r="L46" s="37">
        <f t="shared" si="0"/>
        <v>45432</v>
      </c>
      <c r="M46" s="37">
        <f t="shared" si="0"/>
        <v>45433</v>
      </c>
      <c r="N46" s="37">
        <f t="shared" si="0"/>
        <v>45434</v>
      </c>
      <c r="O46" s="37">
        <f t="shared" si="0"/>
        <v>45435</v>
      </c>
      <c r="P46" s="37">
        <f t="shared" si="0"/>
        <v>45436</v>
      </c>
      <c r="Q46" s="37">
        <f t="shared" si="0"/>
        <v>45437</v>
      </c>
      <c r="R46" s="2"/>
      <c r="S46" s="37">
        <f t="shared" si="1"/>
        <v>45494</v>
      </c>
      <c r="T46" s="37">
        <f t="shared" si="1"/>
        <v>45495</v>
      </c>
      <c r="U46" s="37">
        <f t="shared" si="1"/>
        <v>45496</v>
      </c>
      <c r="V46" s="37">
        <f t="shared" si="1"/>
        <v>45497</v>
      </c>
      <c r="W46" s="37">
        <f t="shared" si="1"/>
        <v>45498</v>
      </c>
      <c r="X46" s="37">
        <f t="shared" si="1"/>
        <v>45499</v>
      </c>
      <c r="Y46" s="37">
        <f t="shared" si="1"/>
        <v>45500</v>
      </c>
    </row>
    <row r="47" spans="1:26" s="4" customFormat="1" ht="9" customHeight="1">
      <c r="A47" s="253"/>
      <c r="B47" s="253"/>
      <c r="C47" s="253"/>
      <c r="D47" s="253"/>
      <c r="E47" s="253"/>
      <c r="F47" s="253"/>
      <c r="G47" s="253"/>
      <c r="H47" s="253"/>
      <c r="I47" s="39"/>
      <c r="J47" s="39"/>
      <c r="K47" s="37">
        <f t="shared" si="0"/>
        <v>45438</v>
      </c>
      <c r="L47" s="37">
        <f t="shared" si="0"/>
        <v>45439</v>
      </c>
      <c r="M47" s="37">
        <f t="shared" si="0"/>
        <v>45440</v>
      </c>
      <c r="N47" s="37">
        <f t="shared" si="0"/>
        <v>45441</v>
      </c>
      <c r="O47" s="37">
        <f t="shared" si="0"/>
        <v>45442</v>
      </c>
      <c r="P47" s="37">
        <f t="shared" si="0"/>
        <v>45443</v>
      </c>
      <c r="Q47" s="37" t="str">
        <f t="shared" si="0"/>
        <v/>
      </c>
      <c r="R47" s="2"/>
      <c r="S47" s="37">
        <f t="shared" si="1"/>
        <v>45501</v>
      </c>
      <c r="T47" s="37">
        <f t="shared" si="1"/>
        <v>45502</v>
      </c>
      <c r="U47" s="37">
        <f t="shared" si="1"/>
        <v>45503</v>
      </c>
      <c r="V47" s="37">
        <f t="shared" si="1"/>
        <v>45504</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45438</v>
      </c>
      <c r="B49" s="255"/>
      <c r="C49" s="255">
        <f>C50</f>
        <v>45439</v>
      </c>
      <c r="D49" s="255"/>
      <c r="E49" s="255">
        <f>E50</f>
        <v>45440</v>
      </c>
      <c r="F49" s="255"/>
      <c r="G49" s="255">
        <f>G50</f>
        <v>45441</v>
      </c>
      <c r="H49" s="255"/>
      <c r="I49" s="255">
        <f>I50</f>
        <v>45442</v>
      </c>
      <c r="J49" s="255"/>
      <c r="K49" s="255">
        <f>K50</f>
        <v>45443</v>
      </c>
      <c r="L49" s="255"/>
      <c r="M49" s="255"/>
      <c r="N49" s="255"/>
      <c r="O49" s="255"/>
      <c r="P49" s="255"/>
      <c r="Q49" s="255"/>
      <c r="R49" s="255"/>
      <c r="S49" s="255">
        <f>S50</f>
        <v>45444</v>
      </c>
      <c r="T49" s="255"/>
      <c r="U49" s="255"/>
      <c r="V49" s="255"/>
      <c r="W49" s="255"/>
      <c r="X49" s="255"/>
      <c r="Y49" s="255"/>
      <c r="Z49" s="257"/>
    </row>
    <row r="50" spans="1:30" s="10" customFormat="1" ht="19.5">
      <c r="A50" s="91">
        <f>$A$41-(WEEKDAY($A$41,1)-(開始_日-1))-IF((WEEKDAY($A$41,1)-(開始_日-1))&lt;=0,7,0)+1</f>
        <v>45438</v>
      </c>
      <c r="B50" s="12"/>
      <c r="C50" s="36">
        <f>A50+1</f>
        <v>45439</v>
      </c>
      <c r="D50" s="13"/>
      <c r="E50" s="36">
        <f>C50+1</f>
        <v>45440</v>
      </c>
      <c r="F50" s="13"/>
      <c r="G50" s="36">
        <f>E50+1</f>
        <v>45441</v>
      </c>
      <c r="H50" s="13"/>
      <c r="I50" s="36">
        <f>G50+1</f>
        <v>45442</v>
      </c>
      <c r="J50" s="13"/>
      <c r="K50" s="243">
        <f>I50+1</f>
        <v>45443</v>
      </c>
      <c r="L50" s="244"/>
      <c r="M50" s="241"/>
      <c r="N50" s="241"/>
      <c r="O50" s="241"/>
      <c r="P50" s="241"/>
      <c r="Q50" s="241"/>
      <c r="R50" s="242"/>
      <c r="S50" s="245">
        <f>K50+1</f>
        <v>45444</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c r="AA52"/>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45445</v>
      </c>
      <c r="B54" s="12"/>
      <c r="C54" s="36">
        <f>A54+1</f>
        <v>45446</v>
      </c>
      <c r="D54" s="13"/>
      <c r="E54" s="36">
        <f>C54+1</f>
        <v>45447</v>
      </c>
      <c r="F54" s="13"/>
      <c r="G54" s="36">
        <f>E54+1</f>
        <v>45448</v>
      </c>
      <c r="H54" s="100"/>
      <c r="I54" s="36">
        <f>G54+1</f>
        <v>45449</v>
      </c>
      <c r="J54" s="13"/>
      <c r="K54" s="243">
        <f>I54+1</f>
        <v>45450</v>
      </c>
      <c r="L54" s="244"/>
      <c r="M54" s="262"/>
      <c r="N54" s="262"/>
      <c r="O54" s="262"/>
      <c r="P54" s="262"/>
      <c r="Q54" s="262"/>
      <c r="R54" s="263"/>
      <c r="S54" s="245">
        <f>K54+1</f>
        <v>45451</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45452</v>
      </c>
      <c r="B58" s="12"/>
      <c r="C58" s="36">
        <f>A58+1</f>
        <v>45453</v>
      </c>
      <c r="D58" s="13"/>
      <c r="E58" s="36">
        <f>C58+1</f>
        <v>45454</v>
      </c>
      <c r="F58" s="13"/>
      <c r="G58" s="36">
        <f>E58+1</f>
        <v>45455</v>
      </c>
      <c r="H58" s="13"/>
      <c r="I58" s="36">
        <f>G58+1</f>
        <v>45456</v>
      </c>
      <c r="J58" s="13"/>
      <c r="K58" s="243">
        <f>I58+1</f>
        <v>45457</v>
      </c>
      <c r="L58" s="244"/>
      <c r="M58" s="241"/>
      <c r="N58" s="241"/>
      <c r="O58" s="241"/>
      <c r="P58" s="241"/>
      <c r="Q58" s="241"/>
      <c r="R58" s="242"/>
      <c r="S58" s="245">
        <f>K58+1</f>
        <v>45458</v>
      </c>
      <c r="T58" s="246"/>
      <c r="U58" s="271"/>
      <c r="V58" s="271"/>
      <c r="W58" s="271"/>
      <c r="X58" s="271"/>
      <c r="Y58" s="271"/>
      <c r="Z58" s="272"/>
    </row>
    <row r="59" spans="1:30" s="10" customFormat="1" ht="16">
      <c r="A59" s="43"/>
      <c r="B59" s="70"/>
      <c r="C59" s="45"/>
      <c r="D59" s="71"/>
      <c r="E59" s="45"/>
      <c r="F59" s="71"/>
      <c r="G59" s="106"/>
      <c r="H59" s="71"/>
      <c r="I59" s="106"/>
      <c r="J59" s="71"/>
      <c r="K59" s="45"/>
      <c r="L59" s="47"/>
      <c r="M59" s="72"/>
      <c r="N59" s="72"/>
      <c r="O59" s="72"/>
      <c r="P59" s="72"/>
      <c r="Q59" s="72"/>
      <c r="R59" s="71"/>
      <c r="S59" s="43"/>
      <c r="T59" s="48"/>
      <c r="U59" s="70"/>
      <c r="V59" s="70"/>
      <c r="W59" s="70"/>
      <c r="X59" s="70"/>
      <c r="Y59" s="70"/>
      <c r="Z59" s="73"/>
    </row>
    <row r="60" spans="1:30" s="10" customFormat="1" ht="16">
      <c r="A60" s="49"/>
      <c r="B60" s="54"/>
      <c r="C60" s="51"/>
      <c r="D60" s="52"/>
      <c r="E60" s="51"/>
      <c r="F60" s="52"/>
      <c r="G60" s="58"/>
      <c r="H60" s="52"/>
      <c r="I60" s="58"/>
      <c r="J60" s="52"/>
      <c r="K60" s="51"/>
      <c r="L60" s="53"/>
      <c r="M60" s="53"/>
      <c r="N60" s="53"/>
      <c r="O60" s="53"/>
      <c r="P60" s="53"/>
      <c r="Q60" s="53"/>
      <c r="R60" s="52"/>
      <c r="S60" s="49"/>
      <c r="T60" s="50"/>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45459</v>
      </c>
      <c r="B62" s="12"/>
      <c r="C62" s="36">
        <f>A62+1</f>
        <v>45460</v>
      </c>
      <c r="D62" s="13"/>
      <c r="E62" s="36">
        <f>C62+1</f>
        <v>45461</v>
      </c>
      <c r="F62" s="13"/>
      <c r="G62" s="36">
        <f>E62+1</f>
        <v>45462</v>
      </c>
      <c r="H62" s="100"/>
      <c r="I62" s="36">
        <f>G62+1</f>
        <v>45463</v>
      </c>
      <c r="J62" s="13"/>
      <c r="K62" s="243">
        <f>I62+1</f>
        <v>45464</v>
      </c>
      <c r="L62" s="244"/>
      <c r="M62" s="241"/>
      <c r="N62" s="241"/>
      <c r="O62" s="241"/>
      <c r="P62" s="241"/>
      <c r="Q62" s="241"/>
      <c r="R62" s="242"/>
      <c r="S62" s="245">
        <f>K62+1</f>
        <v>45465</v>
      </c>
      <c r="T62" s="246"/>
      <c r="U62" s="236"/>
      <c r="V62" s="236"/>
      <c r="W62" s="236"/>
      <c r="X62" s="236"/>
      <c r="Y62" s="236"/>
      <c r="Z62" s="237"/>
    </row>
    <row r="63" spans="1:30" s="10" customFormat="1" ht="16">
      <c r="A63" s="43"/>
      <c r="B63" s="70"/>
      <c r="C63" s="45"/>
      <c r="D63" s="71"/>
      <c r="E63" s="45"/>
      <c r="F63" s="71"/>
      <c r="G63" s="45"/>
      <c r="H63" s="71"/>
      <c r="I63" s="45"/>
      <c r="J63" s="71"/>
      <c r="K63" s="45"/>
      <c r="L63" s="47"/>
      <c r="M63" s="72"/>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45466</v>
      </c>
      <c r="B66" s="12"/>
      <c r="C66" s="36">
        <f>A66+1</f>
        <v>45467</v>
      </c>
      <c r="D66" s="13"/>
      <c r="E66" s="36">
        <f>C66+1</f>
        <v>45468</v>
      </c>
      <c r="F66" s="13"/>
      <c r="G66" s="36">
        <f>E66+1</f>
        <v>45469</v>
      </c>
      <c r="H66" s="13"/>
      <c r="I66" s="36">
        <f>G66+1</f>
        <v>45470</v>
      </c>
      <c r="J66" s="13"/>
      <c r="K66" s="243">
        <f>I66+1</f>
        <v>45471</v>
      </c>
      <c r="L66" s="244"/>
      <c r="M66" s="241"/>
      <c r="N66" s="241"/>
      <c r="O66" s="241"/>
      <c r="P66" s="241"/>
      <c r="Q66" s="241"/>
      <c r="R66" s="242"/>
      <c r="S66" s="245">
        <f>K66+1</f>
        <v>45472</v>
      </c>
      <c r="T66" s="246"/>
      <c r="U66" s="236"/>
      <c r="V66" s="236"/>
      <c r="W66" s="236"/>
      <c r="X66" s="236"/>
      <c r="Y66" s="236"/>
      <c r="Z66" s="237"/>
    </row>
    <row r="67" spans="1:26" s="10" customFormat="1" ht="16">
      <c r="A67" s="43"/>
      <c r="B67" s="70"/>
      <c r="C67" s="45"/>
      <c r="D67" s="71"/>
      <c r="E67" s="45"/>
      <c r="F67" s="71"/>
      <c r="G67" s="45"/>
      <c r="H67" s="71"/>
      <c r="I67" s="45"/>
      <c r="J67" s="71"/>
      <c r="K67" s="45"/>
      <c r="L67" s="47"/>
      <c r="M67" s="72"/>
      <c r="N67" s="72"/>
      <c r="O67" s="72"/>
      <c r="P67" s="72"/>
      <c r="Q67" s="72"/>
      <c r="R67" s="71"/>
      <c r="S67" s="43"/>
      <c r="T67" s="48"/>
      <c r="U67" s="70"/>
      <c r="V67" s="70"/>
      <c r="W67" s="70"/>
      <c r="X67" s="70"/>
      <c r="Y67" s="70"/>
      <c r="Z67" s="73"/>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45473</v>
      </c>
      <c r="B70" s="12"/>
      <c r="C70" s="36">
        <f>A70+1</f>
        <v>45474</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c r="A71" s="43"/>
      <c r="B71" s="44"/>
      <c r="C71" s="45"/>
      <c r="D71" s="46"/>
      <c r="E71" s="55"/>
      <c r="F71" s="56"/>
      <c r="G71" s="56"/>
      <c r="H71" s="56"/>
      <c r="I71" s="56"/>
      <c r="J71" s="56"/>
      <c r="K71" s="56"/>
      <c r="L71" s="56"/>
      <c r="M71" s="56"/>
      <c r="N71" s="56"/>
      <c r="O71" s="56"/>
      <c r="P71" s="56"/>
      <c r="Q71" s="56"/>
      <c r="R71" s="56"/>
      <c r="S71" s="56"/>
      <c r="T71" s="56"/>
      <c r="U71" s="56"/>
      <c r="V71" s="56"/>
      <c r="W71" s="56"/>
      <c r="X71" s="56"/>
      <c r="Y71" s="56"/>
      <c r="Z71" s="57"/>
    </row>
    <row r="72" spans="1:26" ht="16">
      <c r="A72" s="49"/>
      <c r="B72" s="54"/>
      <c r="C72" s="51"/>
      <c r="D72" s="52"/>
      <c r="E72" s="58"/>
      <c r="F72" s="59"/>
      <c r="G72" s="59"/>
      <c r="H72" s="59"/>
      <c r="I72" s="59"/>
      <c r="J72" s="59"/>
      <c r="K72" s="60"/>
      <c r="L72" s="60"/>
      <c r="M72" s="60"/>
      <c r="N72" s="60"/>
      <c r="O72" s="60"/>
      <c r="P72" s="60"/>
      <c r="Q72" s="60"/>
      <c r="R72" s="60"/>
      <c r="S72" s="60"/>
      <c r="T72" s="60"/>
      <c r="U72" s="60"/>
      <c r="V72" s="60"/>
      <c r="W72" s="60"/>
      <c r="X72" s="60"/>
      <c r="Y72" s="60"/>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2">
    <mergeCell ref="D2:O3"/>
    <mergeCell ref="C4:R8"/>
    <mergeCell ref="K66:L66"/>
    <mergeCell ref="M66:R66"/>
    <mergeCell ref="S66:T66"/>
    <mergeCell ref="K58:L58"/>
    <mergeCell ref="M58:R58"/>
    <mergeCell ref="S58:T58"/>
    <mergeCell ref="K50:L50"/>
    <mergeCell ref="M50:R50"/>
    <mergeCell ref="S50:T50"/>
    <mergeCell ref="U66:Z66"/>
    <mergeCell ref="K62:L62"/>
    <mergeCell ref="M62:R62"/>
    <mergeCell ref="S62:T62"/>
    <mergeCell ref="U62:Z62"/>
    <mergeCell ref="U58:Z58"/>
    <mergeCell ref="K54:L54"/>
    <mergeCell ref="M54:R54"/>
    <mergeCell ref="S54:T54"/>
    <mergeCell ref="U54:Z54"/>
    <mergeCell ref="U50:Z50"/>
    <mergeCell ref="A41:H47"/>
    <mergeCell ref="K41:Q41"/>
    <mergeCell ref="S41:Y41"/>
    <mergeCell ref="A49:B49"/>
    <mergeCell ref="C49:D49"/>
    <mergeCell ref="E49:F49"/>
    <mergeCell ref="G49:H49"/>
    <mergeCell ref="I49:J49"/>
    <mergeCell ref="K49:R49"/>
    <mergeCell ref="S49:Z49"/>
  </mergeCells>
  <phoneticPr fontId="21"/>
  <conditionalFormatting sqref="A50:A51 C50:C51 E50:E51 G50:G51 K50:K51 S50:S51 A54:A55 C54:C55 E54:E55 G54:G55 I54:I55 K54:K55 S54:S55 A58:A59 C58:C59 E58:E59 G58:G59 K58:K59 S58:S59 A62:A63 C62:C63 E62:E63 G62:G63 I62:I63 K62:K63 S62:S63 A66:A67 C66:C67 E66:E67 G66:G67 I66:I67 K66:K67 S66:S67 A70:A71 C70:C71">
    <cfRule type="expression" dxfId="81" priority="5">
      <formula>MONTH(A50)&lt;&gt;MONTH($A$41)</formula>
    </cfRule>
    <cfRule type="expression" dxfId="80" priority="6">
      <formula>OR(WEEKDAY(A50,1)=1,WEEKDAY(A50,1)=7)</formula>
    </cfRule>
  </conditionalFormatting>
  <conditionalFormatting sqref="I50:I51">
    <cfRule type="expression" dxfId="79" priority="3">
      <formula>MONTH(I50)&lt;&gt;MONTH($A$41)</formula>
    </cfRule>
    <cfRule type="expression" dxfId="78" priority="4">
      <formula>OR(WEEKDAY(I50,1)=1,WEEKDAY(I50,1)=7)</formula>
    </cfRule>
  </conditionalFormatting>
  <conditionalFormatting sqref="I58:I59">
    <cfRule type="expression" dxfId="77" priority="1">
      <formula>MONTH(I58)&lt;&gt;MONTH($A$41)</formula>
    </cfRule>
    <cfRule type="expression" dxfId="76" priority="2">
      <formula>OR(WEEKDAY(I58,1)=1,WEEKDAY(I58,1)=7)</formula>
    </cfRule>
  </conditionalFormatting>
  <hyperlinks>
    <hyperlink ref="K73:Z73" r:id="rId1" display="https://www.vertex42.com/calendars/" xr:uid="{00000000-0004-0000-0200-000000000000}"/>
    <hyperlink ref="K72:Z72" r:id="rId2" display="Calendar Templates by Vertex42" xr:uid="{00000000-0004-0000-0200-000001000000}"/>
  </hyperlinks>
  <printOptions horizontalCentered="1"/>
  <pageMargins left="0.51181102362204722" right="0.51181102362204722" top="0.23622047244094491" bottom="0.23622047244094491" header="0.23622047244094491" footer="0.23622047244094491"/>
  <pageSetup paperSize="9" scale="60"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73"/>
  <sheetViews>
    <sheetView showGridLines="0" view="pageBreakPreview" topLeftCell="A35" zoomScale="70" zoomScaleNormal="70" zoomScaleSheetLayoutView="70" workbookViewId="0">
      <selection activeCell="A21" sqref="A21"/>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61" t="s">
        <v>31</v>
      </c>
      <c r="E2" s="261"/>
      <c r="F2" s="261"/>
      <c r="G2" s="261"/>
      <c r="H2" s="261"/>
      <c r="I2" s="261"/>
      <c r="J2" s="261"/>
      <c r="K2" s="261"/>
      <c r="L2" s="261"/>
      <c r="M2" s="261"/>
      <c r="N2" s="261"/>
      <c r="O2" s="261"/>
      <c r="P2" s="83"/>
      <c r="Q2" s="83"/>
      <c r="R2" s="83"/>
      <c r="S2" s="83"/>
      <c r="T2" s="83"/>
      <c r="U2" s="83"/>
      <c r="V2" s="83"/>
      <c r="W2" s="83"/>
      <c r="X2" s="38"/>
      <c r="Y2" s="38"/>
      <c r="Z2" s="38"/>
    </row>
    <row r="3" spans="1:26" s="10" customFormat="1" ht="14.25" customHeight="1">
      <c r="A3" s="38"/>
      <c r="B3" s="83"/>
      <c r="C3" s="83"/>
      <c r="D3" s="261"/>
      <c r="E3" s="261"/>
      <c r="F3" s="261"/>
      <c r="G3" s="261"/>
      <c r="H3" s="261"/>
      <c r="I3" s="261"/>
      <c r="J3" s="261"/>
      <c r="K3" s="261"/>
      <c r="L3" s="261"/>
      <c r="M3" s="261"/>
      <c r="N3" s="261"/>
      <c r="O3" s="261"/>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39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DATE('４月'!AD56,'４月'!AD57+3,1)</f>
        <v>45474</v>
      </c>
      <c r="B41" s="252"/>
      <c r="C41" s="253"/>
      <c r="D41" s="253"/>
      <c r="E41" s="253"/>
      <c r="F41" s="253"/>
      <c r="G41" s="253"/>
      <c r="H41" s="253"/>
      <c r="I41" s="39"/>
      <c r="J41" s="39"/>
      <c r="K41" s="256">
        <f>DATE(YEAR(A41),MONTH(A41)-1,1)</f>
        <v>45444</v>
      </c>
      <c r="L41" s="256"/>
      <c r="M41" s="256"/>
      <c r="N41" s="256"/>
      <c r="O41" s="256"/>
      <c r="P41" s="256"/>
      <c r="Q41" s="256"/>
      <c r="R41" s="42"/>
      <c r="S41" s="256">
        <f>DATE(YEAR(A41),MONTH(A41)+1,1)</f>
        <v>45505</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t="str">
        <f t="shared" si="0"/>
        <v/>
      </c>
      <c r="Q43" s="37">
        <f t="shared" si="0"/>
        <v>45444</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t="str">
        <f t="shared" si="1"/>
        <v/>
      </c>
      <c r="V43" s="37" t="str">
        <f t="shared" si="1"/>
        <v/>
      </c>
      <c r="W43" s="37">
        <f t="shared" si="1"/>
        <v>45505</v>
      </c>
      <c r="X43" s="37">
        <f t="shared" si="1"/>
        <v>45506</v>
      </c>
      <c r="Y43" s="37">
        <f t="shared" si="1"/>
        <v>45507</v>
      </c>
    </row>
    <row r="44" spans="1:26" s="4" customFormat="1" ht="9" customHeight="1">
      <c r="A44" s="253"/>
      <c r="B44" s="253"/>
      <c r="C44" s="253"/>
      <c r="D44" s="253"/>
      <c r="E44" s="253"/>
      <c r="F44" s="253"/>
      <c r="G44" s="253"/>
      <c r="H44" s="253"/>
      <c r="I44" s="1"/>
      <c r="J44" s="1"/>
      <c r="K44" s="37">
        <f t="shared" si="0"/>
        <v>45445</v>
      </c>
      <c r="L44" s="37">
        <f t="shared" si="0"/>
        <v>45446</v>
      </c>
      <c r="M44" s="37">
        <f t="shared" si="0"/>
        <v>45447</v>
      </c>
      <c r="N44" s="37">
        <f t="shared" si="0"/>
        <v>45448</v>
      </c>
      <c r="O44" s="37">
        <f t="shared" si="0"/>
        <v>45449</v>
      </c>
      <c r="P44" s="37">
        <f t="shared" si="0"/>
        <v>45450</v>
      </c>
      <c r="Q44" s="37">
        <f t="shared" si="0"/>
        <v>45451</v>
      </c>
      <c r="R44" s="2"/>
      <c r="S44" s="37">
        <f t="shared" si="1"/>
        <v>45508</v>
      </c>
      <c r="T44" s="37">
        <f t="shared" si="1"/>
        <v>45509</v>
      </c>
      <c r="U44" s="37">
        <f t="shared" si="1"/>
        <v>45510</v>
      </c>
      <c r="V44" s="37">
        <f t="shared" si="1"/>
        <v>45511</v>
      </c>
      <c r="W44" s="37">
        <f t="shared" si="1"/>
        <v>45512</v>
      </c>
      <c r="X44" s="37">
        <f t="shared" si="1"/>
        <v>45513</v>
      </c>
      <c r="Y44" s="37">
        <f t="shared" si="1"/>
        <v>45514</v>
      </c>
    </row>
    <row r="45" spans="1:26" s="4" customFormat="1" ht="9" customHeight="1">
      <c r="A45" s="253"/>
      <c r="B45" s="253"/>
      <c r="C45" s="253"/>
      <c r="D45" s="253"/>
      <c r="E45" s="253"/>
      <c r="F45" s="253"/>
      <c r="G45" s="253"/>
      <c r="H45" s="252"/>
      <c r="I45" s="39"/>
      <c r="J45" s="39"/>
      <c r="K45" s="37">
        <f t="shared" si="0"/>
        <v>45452</v>
      </c>
      <c r="L45" s="37">
        <f t="shared" si="0"/>
        <v>45453</v>
      </c>
      <c r="M45" s="37">
        <f t="shared" si="0"/>
        <v>45454</v>
      </c>
      <c r="N45" s="37">
        <f t="shared" si="0"/>
        <v>45455</v>
      </c>
      <c r="O45" s="37">
        <f t="shared" si="0"/>
        <v>45456</v>
      </c>
      <c r="P45" s="37">
        <f t="shared" si="0"/>
        <v>45457</v>
      </c>
      <c r="Q45" s="37">
        <f t="shared" si="0"/>
        <v>45458</v>
      </c>
      <c r="R45" s="2"/>
      <c r="S45" s="37">
        <f t="shared" si="1"/>
        <v>45515</v>
      </c>
      <c r="T45" s="37">
        <f t="shared" si="1"/>
        <v>45516</v>
      </c>
      <c r="U45" s="37">
        <f t="shared" si="1"/>
        <v>45517</v>
      </c>
      <c r="V45" s="37">
        <f t="shared" si="1"/>
        <v>45518</v>
      </c>
      <c r="W45" s="37">
        <f t="shared" si="1"/>
        <v>45519</v>
      </c>
      <c r="X45" s="37">
        <f t="shared" si="1"/>
        <v>45520</v>
      </c>
      <c r="Y45" s="37">
        <f t="shared" si="1"/>
        <v>45521</v>
      </c>
    </row>
    <row r="46" spans="1:26" s="4" customFormat="1" ht="9" customHeight="1">
      <c r="A46" s="253"/>
      <c r="B46" s="253"/>
      <c r="C46" s="253"/>
      <c r="D46" s="253"/>
      <c r="E46" s="253"/>
      <c r="F46" s="253"/>
      <c r="G46" s="253"/>
      <c r="H46" s="253"/>
      <c r="I46" s="39"/>
      <c r="J46" s="39"/>
      <c r="K46" s="37">
        <f t="shared" si="0"/>
        <v>45459</v>
      </c>
      <c r="L46" s="37">
        <f t="shared" si="0"/>
        <v>45460</v>
      </c>
      <c r="M46" s="37">
        <f t="shared" si="0"/>
        <v>45461</v>
      </c>
      <c r="N46" s="37">
        <f t="shared" si="0"/>
        <v>45462</v>
      </c>
      <c r="O46" s="37">
        <f t="shared" si="0"/>
        <v>45463</v>
      </c>
      <c r="P46" s="37">
        <f t="shared" si="0"/>
        <v>45464</v>
      </c>
      <c r="Q46" s="37">
        <f t="shared" si="0"/>
        <v>45465</v>
      </c>
      <c r="R46" s="2"/>
      <c r="S46" s="37">
        <f t="shared" si="1"/>
        <v>45522</v>
      </c>
      <c r="T46" s="37">
        <f t="shared" si="1"/>
        <v>45523</v>
      </c>
      <c r="U46" s="37">
        <f t="shared" si="1"/>
        <v>45524</v>
      </c>
      <c r="V46" s="37">
        <f t="shared" si="1"/>
        <v>45525</v>
      </c>
      <c r="W46" s="37">
        <f t="shared" si="1"/>
        <v>45526</v>
      </c>
      <c r="X46" s="37">
        <f t="shared" si="1"/>
        <v>45527</v>
      </c>
      <c r="Y46" s="37">
        <f t="shared" si="1"/>
        <v>45528</v>
      </c>
    </row>
    <row r="47" spans="1:26" s="4" customFormat="1" ht="9" customHeight="1">
      <c r="A47" s="253"/>
      <c r="B47" s="253"/>
      <c r="C47" s="253"/>
      <c r="D47" s="253"/>
      <c r="E47" s="253"/>
      <c r="F47" s="253"/>
      <c r="G47" s="253"/>
      <c r="H47" s="253"/>
      <c r="I47" s="39"/>
      <c r="J47" s="39"/>
      <c r="K47" s="37">
        <f t="shared" si="0"/>
        <v>45466</v>
      </c>
      <c r="L47" s="37">
        <f t="shared" si="0"/>
        <v>45467</v>
      </c>
      <c r="M47" s="37">
        <f t="shared" si="0"/>
        <v>45468</v>
      </c>
      <c r="N47" s="37">
        <f t="shared" si="0"/>
        <v>45469</v>
      </c>
      <c r="O47" s="37">
        <f t="shared" si="0"/>
        <v>45470</v>
      </c>
      <c r="P47" s="37">
        <f t="shared" si="0"/>
        <v>45471</v>
      </c>
      <c r="Q47" s="37">
        <f t="shared" si="0"/>
        <v>45472</v>
      </c>
      <c r="R47" s="2"/>
      <c r="S47" s="37">
        <f t="shared" si="1"/>
        <v>45529</v>
      </c>
      <c r="T47" s="37">
        <f t="shared" si="1"/>
        <v>45530</v>
      </c>
      <c r="U47" s="37">
        <f t="shared" si="1"/>
        <v>45531</v>
      </c>
      <c r="V47" s="37">
        <f t="shared" si="1"/>
        <v>45532</v>
      </c>
      <c r="W47" s="37">
        <f t="shared" si="1"/>
        <v>45533</v>
      </c>
      <c r="X47" s="37">
        <f t="shared" si="1"/>
        <v>45534</v>
      </c>
      <c r="Y47" s="37">
        <f t="shared" si="1"/>
        <v>45535</v>
      </c>
    </row>
    <row r="48" spans="1:26" s="9" customFormat="1" ht="9" customHeight="1">
      <c r="A48" s="5"/>
      <c r="B48" s="5"/>
      <c r="C48" s="5"/>
      <c r="D48" s="5"/>
      <c r="E48" s="5"/>
      <c r="F48" s="5"/>
      <c r="G48" s="5"/>
      <c r="H48" s="5"/>
      <c r="I48" s="6"/>
      <c r="J48" s="6"/>
      <c r="K48" s="37">
        <f t="shared" si="0"/>
        <v>45473</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45473</v>
      </c>
      <c r="B49" s="255"/>
      <c r="C49" s="255">
        <f>C50</f>
        <v>45474</v>
      </c>
      <c r="D49" s="255"/>
      <c r="E49" s="255">
        <f>E50</f>
        <v>45475</v>
      </c>
      <c r="F49" s="255"/>
      <c r="G49" s="255">
        <f>G50</f>
        <v>45476</v>
      </c>
      <c r="H49" s="255"/>
      <c r="I49" s="255">
        <f>I50</f>
        <v>45477</v>
      </c>
      <c r="J49" s="255"/>
      <c r="K49" s="255">
        <f>K50</f>
        <v>45478</v>
      </c>
      <c r="L49" s="255"/>
      <c r="M49" s="255"/>
      <c r="N49" s="255"/>
      <c r="O49" s="255"/>
      <c r="P49" s="255"/>
      <c r="Q49" s="255"/>
      <c r="R49" s="255"/>
      <c r="S49" s="255">
        <f>S50</f>
        <v>45479</v>
      </c>
      <c r="T49" s="255"/>
      <c r="U49" s="255"/>
      <c r="V49" s="255"/>
      <c r="W49" s="255"/>
      <c r="X49" s="255"/>
      <c r="Y49" s="255"/>
      <c r="Z49" s="257"/>
    </row>
    <row r="50" spans="1:30" s="10" customFormat="1" ht="19.5">
      <c r="A50" s="91">
        <f>$A$41-(WEEKDAY($A$41,1)-(開始_日-1))-IF((WEEKDAY($A$41,1)-(開始_日-1))&lt;=0,7,0)+1</f>
        <v>45473</v>
      </c>
      <c r="B50" s="12"/>
      <c r="C50" s="36">
        <f>A50+1</f>
        <v>45474</v>
      </c>
      <c r="D50" s="13"/>
      <c r="E50" s="36">
        <f>C50+1</f>
        <v>45475</v>
      </c>
      <c r="F50" s="13"/>
      <c r="G50" s="36">
        <f>E50+1</f>
        <v>45476</v>
      </c>
      <c r="H50" s="13"/>
      <c r="I50" s="36">
        <f>G50+1</f>
        <v>45477</v>
      </c>
      <c r="J50" s="13"/>
      <c r="K50" s="243">
        <f>I50+1</f>
        <v>45478</v>
      </c>
      <c r="L50" s="244"/>
      <c r="M50" s="241"/>
      <c r="N50" s="241"/>
      <c r="O50" s="241"/>
      <c r="P50" s="241"/>
      <c r="Q50" s="241"/>
      <c r="R50" s="242"/>
      <c r="S50" s="245">
        <f>K50+1</f>
        <v>45479</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45480</v>
      </c>
      <c r="B54" s="12"/>
      <c r="C54" s="36">
        <f>A54+1</f>
        <v>45481</v>
      </c>
      <c r="D54" s="13"/>
      <c r="E54" s="36">
        <f>C54+1</f>
        <v>45482</v>
      </c>
      <c r="F54" s="13"/>
      <c r="G54" s="36">
        <f>E54+1</f>
        <v>45483</v>
      </c>
      <c r="H54" s="100"/>
      <c r="I54" s="36">
        <f>G54+1</f>
        <v>45484</v>
      </c>
      <c r="J54" s="13"/>
      <c r="K54" s="243">
        <f>I54+1</f>
        <v>45485</v>
      </c>
      <c r="L54" s="244"/>
      <c r="M54" s="262"/>
      <c r="N54" s="262"/>
      <c r="O54" s="262"/>
      <c r="P54" s="262"/>
      <c r="Q54" s="262"/>
      <c r="R54" s="263"/>
      <c r="S54" s="245">
        <f>K54+1</f>
        <v>45486</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45487</v>
      </c>
      <c r="B58" s="12"/>
      <c r="C58" s="92">
        <f>A58+1</f>
        <v>45488</v>
      </c>
      <c r="D58" s="133" t="s">
        <v>41</v>
      </c>
      <c r="E58" s="36">
        <f>C58+1</f>
        <v>45489</v>
      </c>
      <c r="F58" s="13"/>
      <c r="G58" s="36">
        <f>E58+1</f>
        <v>45490</v>
      </c>
      <c r="H58" s="100"/>
      <c r="I58" s="36">
        <f>G58+1</f>
        <v>45491</v>
      </c>
      <c r="J58" s="13"/>
      <c r="K58" s="243">
        <f>I58+1</f>
        <v>45492</v>
      </c>
      <c r="L58" s="244"/>
      <c r="M58" s="241"/>
      <c r="N58" s="241"/>
      <c r="O58" s="241"/>
      <c r="P58" s="241"/>
      <c r="Q58" s="241"/>
      <c r="R58" s="242"/>
      <c r="S58" s="243">
        <f>K58+1</f>
        <v>45493</v>
      </c>
      <c r="T58" s="244"/>
      <c r="U58" s="273" t="s">
        <v>65</v>
      </c>
      <c r="V58" s="273"/>
      <c r="W58" s="273"/>
      <c r="X58" s="273"/>
      <c r="Y58" s="273"/>
      <c r="Z58" s="274"/>
    </row>
    <row r="59" spans="1:30" s="10" customFormat="1" ht="16">
      <c r="A59" s="43"/>
      <c r="B59" s="70"/>
      <c r="C59" s="45"/>
      <c r="D59" s="134" t="s">
        <v>33</v>
      </c>
      <c r="E59" s="45"/>
      <c r="F59" s="71"/>
      <c r="G59" s="45"/>
      <c r="H59" s="71"/>
      <c r="I59" s="45"/>
      <c r="J59" s="71"/>
      <c r="K59" s="45"/>
      <c r="L59" s="47"/>
      <c r="M59" s="72"/>
      <c r="N59" s="72"/>
      <c r="O59" s="72"/>
      <c r="P59" s="72"/>
      <c r="Q59" s="72"/>
      <c r="R59" s="71"/>
      <c r="S59" s="45"/>
      <c r="T59" s="47"/>
      <c r="U59" s="72"/>
      <c r="V59" s="72"/>
      <c r="W59" s="72"/>
      <c r="X59" s="72"/>
      <c r="Y59" s="72"/>
      <c r="Z59" s="71"/>
    </row>
    <row r="60" spans="1:30" s="10" customFormat="1" ht="16">
      <c r="A60" s="49"/>
      <c r="B60" s="54"/>
      <c r="C60" s="51"/>
      <c r="D60" s="135" t="s">
        <v>40</v>
      </c>
      <c r="E60" s="51"/>
      <c r="F60" s="52"/>
      <c r="G60" s="51"/>
      <c r="H60" s="52"/>
      <c r="I60" s="51"/>
      <c r="J60" s="52"/>
      <c r="K60" s="51"/>
      <c r="L60" s="53"/>
      <c r="M60" s="53"/>
      <c r="N60" s="53"/>
      <c r="O60" s="53"/>
      <c r="P60" s="53"/>
      <c r="Q60" s="53"/>
      <c r="R60" s="52"/>
      <c r="S60" s="51"/>
      <c r="T60" s="53"/>
      <c r="U60" s="53"/>
      <c r="V60" s="53"/>
      <c r="W60" s="53"/>
      <c r="X60" s="53"/>
      <c r="Y60" s="53"/>
      <c r="Z60" s="52"/>
    </row>
    <row r="61" spans="1:30" s="15" customFormat="1" ht="16">
      <c r="A61" s="62"/>
      <c r="B61" s="75"/>
      <c r="C61" s="64"/>
      <c r="D61" s="65"/>
      <c r="E61" s="64"/>
      <c r="F61" s="65"/>
      <c r="G61" s="64"/>
      <c r="H61" s="65"/>
      <c r="I61" s="64"/>
      <c r="J61" s="65"/>
      <c r="K61" s="64"/>
      <c r="L61" s="74"/>
      <c r="M61" s="74"/>
      <c r="N61" s="74"/>
      <c r="O61" s="74"/>
      <c r="P61" s="74"/>
      <c r="Q61" s="74"/>
      <c r="R61" s="65"/>
      <c r="S61" s="64"/>
      <c r="T61" s="74"/>
      <c r="U61" s="74"/>
      <c r="V61" s="74"/>
      <c r="W61" s="74"/>
      <c r="X61" s="74"/>
      <c r="Y61" s="74"/>
      <c r="Z61" s="65"/>
      <c r="AA61" s="10"/>
    </row>
    <row r="62" spans="1:30" s="10" customFormat="1" ht="19.5">
      <c r="A62" s="91">
        <f>S58+1</f>
        <v>45494</v>
      </c>
      <c r="B62" s="12"/>
      <c r="C62" s="104">
        <f>A62+1</f>
        <v>45495</v>
      </c>
      <c r="E62" s="36">
        <f>C62+1</f>
        <v>45496</v>
      </c>
      <c r="F62" s="13"/>
      <c r="G62" s="36">
        <f>E62+1</f>
        <v>45497</v>
      </c>
      <c r="H62" s="100"/>
      <c r="I62" s="36">
        <f>G62+1</f>
        <v>45498</v>
      </c>
      <c r="J62" s="13"/>
      <c r="K62" s="243">
        <f>I62+1</f>
        <v>45499</v>
      </c>
      <c r="L62" s="244"/>
      <c r="M62" s="241"/>
      <c r="N62" s="241"/>
      <c r="O62" s="241"/>
      <c r="P62" s="241"/>
      <c r="Q62" s="241"/>
      <c r="R62" s="242"/>
      <c r="S62" s="245">
        <f>K62+1</f>
        <v>45500</v>
      </c>
      <c r="T62" s="246"/>
      <c r="U62" s="236"/>
      <c r="V62" s="236"/>
      <c r="W62" s="236"/>
      <c r="X62" s="236"/>
      <c r="Y62" s="236"/>
      <c r="Z62" s="237"/>
    </row>
    <row r="63" spans="1:30" s="10" customFormat="1" ht="16">
      <c r="A63" s="43"/>
      <c r="B63" s="70"/>
      <c r="C63" s="45"/>
      <c r="E63" s="45"/>
      <c r="F63" s="71"/>
      <c r="G63" s="45"/>
      <c r="H63" s="71"/>
      <c r="I63" s="106"/>
      <c r="J63" s="71"/>
      <c r="K63" s="45"/>
      <c r="L63" s="47"/>
      <c r="M63" s="72"/>
      <c r="N63" s="72"/>
      <c r="O63" s="72"/>
      <c r="P63" s="72"/>
      <c r="Q63" s="72"/>
      <c r="R63" s="71"/>
      <c r="S63" s="43"/>
      <c r="T63" s="48"/>
      <c r="U63" s="70"/>
      <c r="V63" s="70"/>
      <c r="W63" s="70"/>
      <c r="X63" s="70"/>
      <c r="Y63" s="70"/>
      <c r="Z63" s="73"/>
    </row>
    <row r="64" spans="1:30" s="10" customFormat="1" ht="16">
      <c r="A64" s="49"/>
      <c r="B64" s="54"/>
      <c r="C64" s="51"/>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45501</v>
      </c>
      <c r="B66" s="12"/>
      <c r="C66" s="36">
        <f>A66+1</f>
        <v>45502</v>
      </c>
      <c r="D66" s="13"/>
      <c r="E66" s="36">
        <f>C66+1</f>
        <v>45503</v>
      </c>
      <c r="F66" s="13"/>
      <c r="G66" s="36">
        <f>E66+1</f>
        <v>45504</v>
      </c>
      <c r="H66" s="100"/>
      <c r="I66" s="36">
        <f>G66+1</f>
        <v>45505</v>
      </c>
      <c r="J66" s="13"/>
      <c r="K66" s="243">
        <f>I66+1</f>
        <v>45506</v>
      </c>
      <c r="L66" s="244"/>
      <c r="M66" s="241"/>
      <c r="N66" s="241"/>
      <c r="O66" s="241"/>
      <c r="P66" s="241"/>
      <c r="Q66" s="241"/>
      <c r="R66" s="242"/>
      <c r="S66" s="245">
        <f>K66+1</f>
        <v>45507</v>
      </c>
      <c r="T66" s="246"/>
      <c r="U66" s="236"/>
      <c r="V66" s="236"/>
      <c r="W66" s="236"/>
      <c r="X66" s="236"/>
      <c r="Y66" s="236"/>
      <c r="Z66" s="237"/>
    </row>
    <row r="67" spans="1:26" s="10" customFormat="1" ht="16">
      <c r="A67" s="43"/>
      <c r="B67" s="70"/>
      <c r="C67" s="45"/>
      <c r="D67" s="71"/>
      <c r="E67" s="45"/>
      <c r="F67" s="71"/>
      <c r="G67" s="45"/>
      <c r="H67" s="71"/>
      <c r="I67" s="45"/>
      <c r="J67" s="71"/>
      <c r="K67" s="45"/>
      <c r="L67" s="47"/>
      <c r="M67" s="72"/>
      <c r="N67" s="72"/>
      <c r="O67" s="72"/>
      <c r="P67" s="72"/>
      <c r="Q67" s="72"/>
      <c r="R67" s="71"/>
      <c r="S67" s="43"/>
      <c r="T67" s="48"/>
      <c r="U67" s="70"/>
      <c r="V67" s="70"/>
      <c r="W67" s="70"/>
      <c r="X67" s="70"/>
      <c r="Y67" s="70"/>
      <c r="Z67" s="73"/>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45508</v>
      </c>
      <c r="B70" s="12"/>
      <c r="C70" s="36">
        <f>A70+1</f>
        <v>45509</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c r="A71" s="43"/>
      <c r="B71" s="44"/>
      <c r="C71" s="45"/>
      <c r="D71" s="46"/>
      <c r="E71" s="55"/>
      <c r="F71" s="56"/>
      <c r="G71" s="56"/>
      <c r="H71" s="56"/>
      <c r="I71" s="56"/>
      <c r="J71" s="56"/>
      <c r="K71" s="56"/>
      <c r="L71" s="56"/>
      <c r="M71" s="56"/>
      <c r="N71" s="56"/>
      <c r="O71" s="56"/>
      <c r="P71" s="56"/>
      <c r="Q71" s="56"/>
      <c r="R71" s="56"/>
      <c r="S71" s="56"/>
      <c r="T71" s="56"/>
      <c r="U71" s="56"/>
      <c r="V71" s="56"/>
      <c r="W71" s="56"/>
      <c r="X71" s="56"/>
      <c r="Y71" s="56"/>
      <c r="Z71" s="57"/>
    </row>
    <row r="72" spans="1:26" ht="16">
      <c r="A72" s="49"/>
      <c r="B72" s="54"/>
      <c r="C72" s="51"/>
      <c r="D72" s="52"/>
      <c r="E72" s="58"/>
      <c r="F72" s="59"/>
      <c r="G72" s="59"/>
      <c r="H72" s="59"/>
      <c r="I72" s="59"/>
      <c r="J72" s="59"/>
      <c r="K72" s="60"/>
      <c r="L72" s="60"/>
      <c r="M72" s="60"/>
      <c r="N72" s="60"/>
      <c r="O72" s="60"/>
      <c r="P72" s="60"/>
      <c r="Q72" s="60"/>
      <c r="R72" s="60"/>
      <c r="S72" s="60"/>
      <c r="T72" s="60"/>
      <c r="U72" s="60"/>
      <c r="V72" s="60"/>
      <c r="W72" s="60"/>
      <c r="X72" s="60"/>
      <c r="Y72" s="60"/>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2">
    <mergeCell ref="D2:O3"/>
    <mergeCell ref="C4:R8"/>
    <mergeCell ref="K66:L66"/>
    <mergeCell ref="M66:R66"/>
    <mergeCell ref="S66:T66"/>
    <mergeCell ref="K58:L58"/>
    <mergeCell ref="M58:R58"/>
    <mergeCell ref="S58:T58"/>
    <mergeCell ref="K50:L50"/>
    <mergeCell ref="M50:R50"/>
    <mergeCell ref="S50:T50"/>
    <mergeCell ref="U66:Z66"/>
    <mergeCell ref="K62:L62"/>
    <mergeCell ref="M62:R62"/>
    <mergeCell ref="S62:T62"/>
    <mergeCell ref="U62:Z62"/>
    <mergeCell ref="U58:Z58"/>
    <mergeCell ref="K54:L54"/>
    <mergeCell ref="M54:R54"/>
    <mergeCell ref="S54:T54"/>
    <mergeCell ref="U54:Z54"/>
    <mergeCell ref="U50:Z50"/>
    <mergeCell ref="A41:H47"/>
    <mergeCell ref="K41:Q41"/>
    <mergeCell ref="S41:Y41"/>
    <mergeCell ref="A49:B49"/>
    <mergeCell ref="C49:D49"/>
    <mergeCell ref="E49:F49"/>
    <mergeCell ref="G49:H49"/>
    <mergeCell ref="I49:J49"/>
    <mergeCell ref="K49:R49"/>
    <mergeCell ref="S49:Z49"/>
  </mergeCells>
  <phoneticPr fontId="21"/>
  <conditionalFormatting sqref="A50:A51 C50:C51 E50:E51 G50:G51 K50:K51 S50:S51 A54:A55 C54:C55 E54:E55 G54:G55 I54:I55 K54:K55 S54:S55 A58:A59 C58:E59 G58:G59 I58:I59 K58:K59 S58:S59 D60 A62:A63 C62:C63 E62:E63 G62:G63 I62:I63 K62:K63 S62:S63 A66:A67 C66:C67 E66:E67 G66:G67 I66:I67 K66:K67 S66:S67 A70:A71 C70:C71">
    <cfRule type="expression" dxfId="75" priority="7">
      <formula>MONTH(A50)&lt;&gt;MONTH($A$41)</formula>
    </cfRule>
    <cfRule type="expression" dxfId="74" priority="8">
      <formula>OR(WEEKDAY(A50,1)=1,WEEKDAY(A50,1)=7)</formula>
    </cfRule>
  </conditionalFormatting>
  <conditionalFormatting sqref="I50:I51">
    <cfRule type="expression" dxfId="73" priority="5">
      <formula>MONTH(I50)&lt;&gt;MONTH($A$41)</formula>
    </cfRule>
    <cfRule type="expression" dxfId="72" priority="6">
      <formula>OR(WEEKDAY(I50,1)=1,WEEKDAY(I50,1)=7)</formula>
    </cfRule>
  </conditionalFormatting>
  <hyperlinks>
    <hyperlink ref="K73:Z73" r:id="rId1" display="https://www.vertex42.com/calendars/" xr:uid="{00000000-0004-0000-0300-000000000000}"/>
    <hyperlink ref="K72:Z72" r:id="rId2" display="Calendar Templates by Vertex42" xr:uid="{00000000-0004-0000-0300-000001000000}"/>
  </hyperlinks>
  <printOptions horizontalCentered="1"/>
  <pageMargins left="0.51181102362204722" right="0.51181102362204722" top="0.23622047244094491" bottom="0.23622047244094491" header="0.23622047244094491" footer="0.23622047244094491"/>
  <pageSetup paperSize="9" scale="60"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73"/>
  <sheetViews>
    <sheetView showGridLines="0" view="pageBreakPreview" topLeftCell="A13" zoomScale="70" zoomScaleNormal="100" zoomScaleSheetLayoutView="70" workbookViewId="0">
      <selection activeCell="F38" sqref="F38"/>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61" t="s">
        <v>32</v>
      </c>
      <c r="E2" s="261"/>
      <c r="F2" s="261"/>
      <c r="G2" s="261"/>
      <c r="H2" s="261"/>
      <c r="I2" s="261"/>
      <c r="J2" s="261"/>
      <c r="K2" s="261"/>
      <c r="L2" s="261"/>
      <c r="M2" s="261"/>
      <c r="N2" s="261"/>
      <c r="O2" s="261"/>
      <c r="P2" s="83"/>
      <c r="Q2" s="83"/>
      <c r="R2" s="83"/>
      <c r="S2" s="83"/>
      <c r="T2" s="83"/>
      <c r="U2" s="83"/>
      <c r="V2" s="83"/>
      <c r="W2" s="83"/>
      <c r="X2" s="38"/>
      <c r="Y2" s="38"/>
      <c r="Z2" s="38"/>
    </row>
    <row r="3" spans="1:26" s="10" customFormat="1" ht="14.25" customHeight="1">
      <c r="A3" s="38"/>
      <c r="B3" s="83"/>
      <c r="C3" s="83"/>
      <c r="D3" s="261"/>
      <c r="E3" s="261"/>
      <c r="F3" s="261"/>
      <c r="G3" s="261"/>
      <c r="H3" s="261"/>
      <c r="I3" s="261"/>
      <c r="J3" s="261"/>
      <c r="K3" s="261"/>
      <c r="L3" s="261"/>
      <c r="M3" s="261"/>
      <c r="N3" s="261"/>
      <c r="O3" s="261"/>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DATE('４月'!AD56,'４月'!AD57+4,1)</f>
        <v>45505</v>
      </c>
      <c r="B41" s="252"/>
      <c r="C41" s="252"/>
      <c r="D41" s="252"/>
      <c r="E41" s="252"/>
      <c r="F41" s="252"/>
      <c r="G41" s="252"/>
      <c r="H41" s="252"/>
      <c r="I41" s="39"/>
      <c r="J41" s="39"/>
      <c r="K41" s="256">
        <f>DATE(YEAR(A41),MONTH(A41)-1,1)</f>
        <v>45474</v>
      </c>
      <c r="L41" s="256"/>
      <c r="M41" s="256"/>
      <c r="N41" s="256"/>
      <c r="O41" s="256"/>
      <c r="P41" s="256"/>
      <c r="Q41" s="256"/>
      <c r="R41" s="42"/>
      <c r="S41" s="256">
        <f>DATE(YEAR(A41),MONTH(A41)+1,1)</f>
        <v>45536</v>
      </c>
      <c r="T41" s="256"/>
      <c r="U41" s="256"/>
      <c r="V41" s="256"/>
      <c r="W41" s="256"/>
      <c r="X41" s="256"/>
      <c r="Y41" s="256"/>
    </row>
    <row r="42" spans="1:26" s="2" customFormat="1" ht="11.25" customHeight="1">
      <c r="A42" s="252"/>
      <c r="B42" s="252"/>
      <c r="C42" s="252"/>
      <c r="D42" s="252"/>
      <c r="E42" s="252"/>
      <c r="F42" s="252"/>
      <c r="G42" s="252"/>
      <c r="H42" s="252"/>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2"/>
      <c r="B43" s="252"/>
      <c r="C43" s="252"/>
      <c r="D43" s="252"/>
      <c r="E43" s="252"/>
      <c r="F43" s="252"/>
      <c r="G43" s="252"/>
      <c r="H43" s="252"/>
      <c r="I43" s="39"/>
      <c r="J43" s="39"/>
      <c r="K43" s="37" t="str">
        <f t="shared" ref="K43:Q48" si="0">IF(MONTH($K$41)&lt;&gt;MONTH($K$41-(WEEKDAY($K$41,1)-(開始_日-1))-IF((WEEKDAY($K$41,1)-(開始_日-1))&lt;=0,7,0)+(ROW(K43)-ROW($K$43))*7+(COLUMN(K43)-COLUMN($K$43)+1)),"",$K$41-(WEEKDAY($K$41,1)-(開始_日-1))-IF((WEEKDAY($K$41,1)-(開始_日-1))&lt;=0,7,0)+(ROW(K43)-ROW($K$43))*7+(COLUMN(K43)-COLUMN($K$43)+1))</f>
        <v/>
      </c>
      <c r="L43" s="37">
        <f t="shared" si="0"/>
        <v>45474</v>
      </c>
      <c r="M43" s="37">
        <f t="shared" si="0"/>
        <v>45475</v>
      </c>
      <c r="N43" s="37">
        <f t="shared" si="0"/>
        <v>45476</v>
      </c>
      <c r="O43" s="37">
        <f t="shared" si="0"/>
        <v>45477</v>
      </c>
      <c r="P43" s="37">
        <f t="shared" si="0"/>
        <v>45478</v>
      </c>
      <c r="Q43" s="37">
        <f t="shared" si="0"/>
        <v>45479</v>
      </c>
      <c r="R43" s="2"/>
      <c r="S43" s="37">
        <f t="shared" ref="S43:Y48" si="1">IF(MONTH($S$41)&lt;&gt;MONTH($S$41-(WEEKDAY($S$41,1)-(開始_日-1))-IF((WEEKDAY($S$41,1)-(開始_日-1))&lt;=0,7,0)+(ROW(S43)-ROW($S$43))*7+(COLUMN(S43)-COLUMN($S$43)+1)),"",$S$41-(WEEKDAY($S$41,1)-(開始_日-1))-IF((WEEKDAY($S$41,1)-(開始_日-1))&lt;=0,7,0)+(ROW(S43)-ROW($S$43))*7+(COLUMN(S43)-COLUMN($S$43)+1))</f>
        <v>45536</v>
      </c>
      <c r="T43" s="37">
        <f t="shared" si="1"/>
        <v>45537</v>
      </c>
      <c r="U43" s="37">
        <f t="shared" si="1"/>
        <v>45538</v>
      </c>
      <c r="V43" s="37">
        <f t="shared" si="1"/>
        <v>45539</v>
      </c>
      <c r="W43" s="37">
        <f t="shared" si="1"/>
        <v>45540</v>
      </c>
      <c r="X43" s="37">
        <f t="shared" si="1"/>
        <v>45541</v>
      </c>
      <c r="Y43" s="37">
        <f t="shared" si="1"/>
        <v>45542</v>
      </c>
    </row>
    <row r="44" spans="1:26" s="4" customFormat="1" ht="9" customHeight="1">
      <c r="A44" s="252"/>
      <c r="B44" s="252"/>
      <c r="C44" s="252"/>
      <c r="D44" s="252"/>
      <c r="E44" s="252"/>
      <c r="F44" s="252"/>
      <c r="G44" s="252"/>
      <c r="H44" s="252"/>
      <c r="I44" s="1"/>
      <c r="J44" s="1"/>
      <c r="K44" s="37">
        <f t="shared" si="0"/>
        <v>45480</v>
      </c>
      <c r="L44" s="37">
        <f t="shared" si="0"/>
        <v>45481</v>
      </c>
      <c r="M44" s="37">
        <f t="shared" si="0"/>
        <v>45482</v>
      </c>
      <c r="N44" s="37">
        <f t="shared" si="0"/>
        <v>45483</v>
      </c>
      <c r="O44" s="37">
        <f t="shared" si="0"/>
        <v>45484</v>
      </c>
      <c r="P44" s="37">
        <f t="shared" si="0"/>
        <v>45485</v>
      </c>
      <c r="Q44" s="37">
        <f t="shared" si="0"/>
        <v>45486</v>
      </c>
      <c r="R44" s="2"/>
      <c r="S44" s="37">
        <f t="shared" si="1"/>
        <v>45543</v>
      </c>
      <c r="T44" s="37">
        <f t="shared" si="1"/>
        <v>45544</v>
      </c>
      <c r="U44" s="37">
        <f t="shared" si="1"/>
        <v>45545</v>
      </c>
      <c r="V44" s="37">
        <f t="shared" si="1"/>
        <v>45546</v>
      </c>
      <c r="W44" s="37">
        <f t="shared" si="1"/>
        <v>45547</v>
      </c>
      <c r="X44" s="37">
        <f t="shared" si="1"/>
        <v>45548</v>
      </c>
      <c r="Y44" s="37">
        <f t="shared" si="1"/>
        <v>45549</v>
      </c>
    </row>
    <row r="45" spans="1:26" s="4" customFormat="1" ht="9" customHeight="1">
      <c r="A45" s="252"/>
      <c r="B45" s="252"/>
      <c r="C45" s="252"/>
      <c r="D45" s="252"/>
      <c r="E45" s="252"/>
      <c r="F45" s="252"/>
      <c r="G45" s="252"/>
      <c r="H45" s="252"/>
      <c r="I45" s="39"/>
      <c r="J45" s="39"/>
      <c r="K45" s="37">
        <f t="shared" si="0"/>
        <v>45487</v>
      </c>
      <c r="L45" s="37">
        <f t="shared" si="0"/>
        <v>45488</v>
      </c>
      <c r="M45" s="37">
        <f t="shared" si="0"/>
        <v>45489</v>
      </c>
      <c r="N45" s="37">
        <f t="shared" si="0"/>
        <v>45490</v>
      </c>
      <c r="O45" s="37">
        <f t="shared" si="0"/>
        <v>45491</v>
      </c>
      <c r="P45" s="37">
        <f t="shared" si="0"/>
        <v>45492</v>
      </c>
      <c r="Q45" s="37">
        <f t="shared" si="0"/>
        <v>45493</v>
      </c>
      <c r="R45" s="2"/>
      <c r="S45" s="37">
        <f t="shared" si="1"/>
        <v>45550</v>
      </c>
      <c r="T45" s="37">
        <f t="shared" si="1"/>
        <v>45551</v>
      </c>
      <c r="U45" s="37">
        <f t="shared" si="1"/>
        <v>45552</v>
      </c>
      <c r="V45" s="37">
        <f t="shared" si="1"/>
        <v>45553</v>
      </c>
      <c r="W45" s="37">
        <f t="shared" si="1"/>
        <v>45554</v>
      </c>
      <c r="X45" s="37">
        <f t="shared" si="1"/>
        <v>45555</v>
      </c>
      <c r="Y45" s="37">
        <f t="shared" si="1"/>
        <v>45556</v>
      </c>
    </row>
    <row r="46" spans="1:26" s="4" customFormat="1" ht="9" customHeight="1">
      <c r="A46" s="252"/>
      <c r="B46" s="252"/>
      <c r="C46" s="252"/>
      <c r="D46" s="252"/>
      <c r="E46" s="252"/>
      <c r="F46" s="252"/>
      <c r="G46" s="252"/>
      <c r="H46" s="252"/>
      <c r="I46" s="39"/>
      <c r="J46" s="39"/>
      <c r="K46" s="37">
        <f t="shared" si="0"/>
        <v>45494</v>
      </c>
      <c r="L46" s="37">
        <f t="shared" si="0"/>
        <v>45495</v>
      </c>
      <c r="M46" s="37">
        <f t="shared" si="0"/>
        <v>45496</v>
      </c>
      <c r="N46" s="37">
        <f t="shared" si="0"/>
        <v>45497</v>
      </c>
      <c r="O46" s="37">
        <f t="shared" si="0"/>
        <v>45498</v>
      </c>
      <c r="P46" s="37">
        <f t="shared" si="0"/>
        <v>45499</v>
      </c>
      <c r="Q46" s="37">
        <f t="shared" si="0"/>
        <v>45500</v>
      </c>
      <c r="R46" s="2"/>
      <c r="S46" s="37">
        <f t="shared" si="1"/>
        <v>45557</v>
      </c>
      <c r="T46" s="37">
        <f t="shared" si="1"/>
        <v>45558</v>
      </c>
      <c r="U46" s="37">
        <f t="shared" si="1"/>
        <v>45559</v>
      </c>
      <c r="V46" s="37">
        <f t="shared" si="1"/>
        <v>45560</v>
      </c>
      <c r="W46" s="37">
        <f t="shared" si="1"/>
        <v>45561</v>
      </c>
      <c r="X46" s="37">
        <f t="shared" si="1"/>
        <v>45562</v>
      </c>
      <c r="Y46" s="37">
        <f t="shared" si="1"/>
        <v>45563</v>
      </c>
    </row>
    <row r="47" spans="1:26" s="4" customFormat="1" ht="9" customHeight="1">
      <c r="A47" s="252"/>
      <c r="B47" s="252"/>
      <c r="C47" s="252"/>
      <c r="D47" s="252"/>
      <c r="E47" s="252"/>
      <c r="F47" s="252"/>
      <c r="G47" s="252"/>
      <c r="H47" s="252"/>
      <c r="I47" s="39"/>
      <c r="J47" s="39"/>
      <c r="K47" s="37">
        <f t="shared" si="0"/>
        <v>45501</v>
      </c>
      <c r="L47" s="37">
        <f t="shared" si="0"/>
        <v>45502</v>
      </c>
      <c r="M47" s="37">
        <f t="shared" si="0"/>
        <v>45503</v>
      </c>
      <c r="N47" s="37">
        <f t="shared" si="0"/>
        <v>45504</v>
      </c>
      <c r="O47" s="37" t="str">
        <f t="shared" si="0"/>
        <v/>
      </c>
      <c r="P47" s="37" t="str">
        <f t="shared" si="0"/>
        <v/>
      </c>
      <c r="Q47" s="37" t="str">
        <f t="shared" si="0"/>
        <v/>
      </c>
      <c r="R47" s="2"/>
      <c r="S47" s="37">
        <f t="shared" si="1"/>
        <v>45564</v>
      </c>
      <c r="T47" s="37">
        <f t="shared" si="1"/>
        <v>45565</v>
      </c>
      <c r="U47" s="37" t="str">
        <f t="shared" si="1"/>
        <v/>
      </c>
      <c r="V47" s="37" t="str">
        <f t="shared" si="1"/>
        <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45501</v>
      </c>
      <c r="B49" s="255"/>
      <c r="C49" s="255">
        <f>C50</f>
        <v>45502</v>
      </c>
      <c r="D49" s="255"/>
      <c r="E49" s="255">
        <f>E50</f>
        <v>45503</v>
      </c>
      <c r="F49" s="255"/>
      <c r="G49" s="255">
        <f>G50</f>
        <v>45504</v>
      </c>
      <c r="H49" s="255"/>
      <c r="I49" s="255">
        <f>I50</f>
        <v>45505</v>
      </c>
      <c r="J49" s="255"/>
      <c r="K49" s="255">
        <f>K50</f>
        <v>45506</v>
      </c>
      <c r="L49" s="255"/>
      <c r="M49" s="255"/>
      <c r="N49" s="255"/>
      <c r="O49" s="255"/>
      <c r="P49" s="255"/>
      <c r="Q49" s="255"/>
      <c r="R49" s="255"/>
      <c r="S49" s="255">
        <f>S50</f>
        <v>45507</v>
      </c>
      <c r="T49" s="255"/>
      <c r="U49" s="255"/>
      <c r="V49" s="255"/>
      <c r="W49" s="255"/>
      <c r="X49" s="255"/>
      <c r="Y49" s="255"/>
      <c r="Z49" s="257"/>
    </row>
    <row r="50" spans="1:30" s="10" customFormat="1" ht="19.5">
      <c r="A50" s="91">
        <f>$A$41-(WEEKDAY($A$41,1)-(開始_日-1))-IF((WEEKDAY($A$41,1)-(開始_日-1))&lt;=0,7,0)+1</f>
        <v>45501</v>
      </c>
      <c r="B50" s="12"/>
      <c r="C50" s="36">
        <f>A50+1</f>
        <v>45502</v>
      </c>
      <c r="D50" s="13"/>
      <c r="E50" s="36">
        <f>C50+1</f>
        <v>45503</v>
      </c>
      <c r="F50" s="13"/>
      <c r="G50" s="36">
        <f>E50+1</f>
        <v>45504</v>
      </c>
      <c r="H50" s="13"/>
      <c r="I50" s="36">
        <f>G50+1</f>
        <v>45505</v>
      </c>
      <c r="J50" s="13"/>
      <c r="K50" s="243">
        <f>I50+1</f>
        <v>45506</v>
      </c>
      <c r="L50" s="244"/>
      <c r="M50" s="241"/>
      <c r="N50" s="241"/>
      <c r="O50" s="241"/>
      <c r="P50" s="241"/>
      <c r="Q50" s="241"/>
      <c r="R50" s="242"/>
      <c r="S50" s="245">
        <f>K50+1</f>
        <v>45507</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45508</v>
      </c>
      <c r="B54" s="12"/>
      <c r="C54" s="36">
        <f>A54+1</f>
        <v>45509</v>
      </c>
      <c r="D54" s="13"/>
      <c r="E54" s="36">
        <f>C54+1</f>
        <v>45510</v>
      </c>
      <c r="F54" s="13"/>
      <c r="G54" s="36">
        <f>E54+1</f>
        <v>45511</v>
      </c>
      <c r="H54" s="100"/>
      <c r="I54" s="36">
        <f>G54+1</f>
        <v>45512</v>
      </c>
      <c r="J54" s="13"/>
      <c r="K54" s="243">
        <f>I54+1</f>
        <v>45513</v>
      </c>
      <c r="L54" s="244"/>
      <c r="M54" s="266"/>
      <c r="N54" s="266"/>
      <c r="O54" s="266"/>
      <c r="P54" s="266"/>
      <c r="Q54" s="266"/>
      <c r="R54" s="275"/>
      <c r="S54" s="245">
        <f>K54+1</f>
        <v>45514</v>
      </c>
      <c r="T54" s="246"/>
      <c r="U54" s="236"/>
      <c r="V54" s="236"/>
      <c r="W54" s="236"/>
      <c r="X54" s="236"/>
      <c r="Y54" s="236"/>
      <c r="Z54" s="237"/>
    </row>
    <row r="55" spans="1:30" s="10" customFormat="1" ht="16">
      <c r="A55" s="43"/>
      <c r="B55" s="70"/>
      <c r="C55" s="106"/>
      <c r="D55" s="71"/>
      <c r="E55" s="45"/>
      <c r="F55" s="71"/>
      <c r="G55" s="45"/>
      <c r="H55" s="71"/>
      <c r="I55" s="45"/>
      <c r="J55" s="107"/>
      <c r="K55" s="45"/>
      <c r="M55" s="72"/>
      <c r="N55" s="72"/>
      <c r="O55" s="72"/>
      <c r="P55" s="72"/>
      <c r="Q55" s="72"/>
      <c r="R55" s="71"/>
      <c r="S55" s="43"/>
      <c r="T55" s="48"/>
      <c r="U55" s="70"/>
      <c r="V55" s="70"/>
      <c r="W55" s="70"/>
      <c r="X55" s="70"/>
      <c r="Y55" s="70"/>
      <c r="Z55" s="73"/>
    </row>
    <row r="56" spans="1:30" s="10" customFormat="1" ht="16">
      <c r="A56" s="49"/>
      <c r="B56" s="54"/>
      <c r="C56" s="58"/>
      <c r="D56" s="52"/>
      <c r="E56" s="51"/>
      <c r="F56" s="52"/>
      <c r="G56" s="51"/>
      <c r="H56" s="52"/>
      <c r="I56" s="51"/>
      <c r="J56" s="109"/>
      <c r="K56" s="144"/>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45515</v>
      </c>
      <c r="B58" s="12"/>
      <c r="C58" s="92">
        <f>A58+1</f>
        <v>45516</v>
      </c>
      <c r="D58" s="137"/>
      <c r="E58" s="36">
        <f>C58+1</f>
        <v>45517</v>
      </c>
      <c r="F58" s="137"/>
      <c r="G58" s="177">
        <f>E58+1</f>
        <v>45518</v>
      </c>
      <c r="H58" s="139"/>
      <c r="I58" s="177">
        <f>G58+1</f>
        <v>45519</v>
      </c>
      <c r="J58" s="13"/>
      <c r="K58" s="244">
        <f>I58+1</f>
        <v>45520</v>
      </c>
      <c r="L58" s="244"/>
      <c r="M58" s="241"/>
      <c r="N58" s="241"/>
      <c r="O58" s="241"/>
      <c r="P58" s="241"/>
      <c r="Q58" s="241"/>
      <c r="R58" s="242"/>
      <c r="S58" s="243">
        <f>K58+1</f>
        <v>45521</v>
      </c>
      <c r="T58" s="244"/>
      <c r="U58" s="250"/>
      <c r="V58" s="250"/>
      <c r="W58" s="250"/>
      <c r="X58" s="250"/>
      <c r="Y58" s="250"/>
      <c r="Z58" s="251"/>
    </row>
    <row r="59" spans="1:30" s="10" customFormat="1" ht="16">
      <c r="A59" s="43"/>
      <c r="B59" s="70"/>
      <c r="C59" s="45"/>
      <c r="D59" s="72"/>
      <c r="E59" s="168"/>
      <c r="F59" s="72"/>
      <c r="G59" s="168"/>
      <c r="H59" s="72"/>
      <c r="I59" s="168"/>
      <c r="J59" s="72"/>
      <c r="K59" s="45"/>
      <c r="L59" s="47"/>
      <c r="M59" s="72"/>
      <c r="N59" s="72"/>
      <c r="O59" s="72"/>
      <c r="P59" s="72"/>
      <c r="Q59" s="72"/>
      <c r="R59" s="71"/>
      <c r="S59" s="45"/>
      <c r="T59" s="47"/>
      <c r="U59" s="72"/>
      <c r="V59" s="72"/>
      <c r="W59" s="72"/>
      <c r="X59" s="72"/>
      <c r="Y59" s="72"/>
      <c r="Z59" s="71"/>
    </row>
    <row r="60" spans="1:30" s="10" customFormat="1" ht="16.25" customHeight="1">
      <c r="A60" s="49"/>
      <c r="B60" s="54"/>
      <c r="C60" s="144"/>
      <c r="D60" s="280" t="s">
        <v>44</v>
      </c>
      <c r="E60" s="175"/>
      <c r="F60" s="282" t="s">
        <v>66</v>
      </c>
      <c r="G60" s="178"/>
      <c r="H60" s="282" t="s">
        <v>66</v>
      </c>
      <c r="I60" s="178"/>
      <c r="J60" s="282" t="s">
        <v>66</v>
      </c>
      <c r="K60" s="141"/>
      <c r="L60"/>
      <c r="M60"/>
      <c r="N60"/>
      <c r="O60"/>
      <c r="P60" s="53"/>
      <c r="Q60" s="53"/>
      <c r="R60" s="52"/>
      <c r="S60" s="174"/>
      <c r="T60" s="53"/>
      <c r="U60" s="280" t="s">
        <v>44</v>
      </c>
      <c r="V60" s="280"/>
      <c r="W60" s="280"/>
      <c r="X60" s="280"/>
      <c r="Y60" s="280"/>
      <c r="Z60" s="52"/>
    </row>
    <row r="61" spans="1:30" s="15" customFormat="1" ht="16">
      <c r="A61" s="62"/>
      <c r="B61" s="75"/>
      <c r="C61" s="64"/>
      <c r="D61" s="281"/>
      <c r="E61" s="176"/>
      <c r="F61" s="283"/>
      <c r="G61" s="179"/>
      <c r="H61" s="283"/>
      <c r="I61" s="169"/>
      <c r="J61" s="283"/>
      <c r="K61" s="64"/>
      <c r="L61" s="74"/>
      <c r="M61" s="74"/>
      <c r="N61" s="74"/>
      <c r="O61" s="74"/>
      <c r="P61" s="74"/>
      <c r="Q61" s="74"/>
      <c r="R61" s="65"/>
      <c r="S61" s="64"/>
      <c r="T61" s="74"/>
      <c r="U61" s="281"/>
      <c r="V61" s="281"/>
      <c r="W61" s="281"/>
      <c r="X61" s="281"/>
      <c r="Y61" s="281"/>
      <c r="Z61" s="65"/>
      <c r="AA61" s="10"/>
    </row>
    <row r="62" spans="1:30" s="10" customFormat="1" ht="19.5">
      <c r="A62" s="91">
        <f>S58+1</f>
        <v>45522</v>
      </c>
      <c r="B62" s="12"/>
      <c r="C62" s="36">
        <f>A62+1</f>
        <v>45523</v>
      </c>
      <c r="D62" s="137"/>
      <c r="E62" s="36">
        <f>C62+1</f>
        <v>45524</v>
      </c>
      <c r="F62" s="13"/>
      <c r="G62" s="138">
        <f>E62+1</f>
        <v>45525</v>
      </c>
      <c r="H62" s="100"/>
      <c r="I62" s="36">
        <f>G62+1</f>
        <v>45526</v>
      </c>
      <c r="J62" s="137"/>
      <c r="K62" s="243">
        <f>I62+1</f>
        <v>45527</v>
      </c>
      <c r="L62" s="244"/>
      <c r="M62" s="262"/>
      <c r="N62" s="262"/>
      <c r="O62" s="262"/>
      <c r="P62" s="262"/>
      <c r="Q62" s="262"/>
      <c r="R62" s="263"/>
      <c r="S62" s="245">
        <f>K62+1</f>
        <v>45528</v>
      </c>
      <c r="T62" s="246"/>
      <c r="U62" s="236"/>
      <c r="V62" s="236"/>
      <c r="W62" s="236"/>
      <c r="X62" s="236"/>
      <c r="Y62" s="236"/>
      <c r="Z62" s="237"/>
    </row>
    <row r="63" spans="1:30" s="10" customFormat="1" ht="16">
      <c r="A63" s="43"/>
      <c r="B63" s="70"/>
      <c r="C63" s="45"/>
      <c r="D63" s="72"/>
      <c r="E63" s="45"/>
      <c r="F63" s="71"/>
      <c r="G63" s="47"/>
      <c r="H63" s="71"/>
      <c r="I63" s="45"/>
      <c r="J63" s="72"/>
      <c r="K63" s="45"/>
      <c r="L63" s="47"/>
      <c r="M63" s="72"/>
      <c r="N63" s="72"/>
      <c r="O63" s="72"/>
      <c r="P63" s="72"/>
      <c r="Q63" s="72"/>
      <c r="R63" s="71"/>
      <c r="S63" s="43"/>
      <c r="T63" s="48"/>
      <c r="U63" s="70"/>
      <c r="V63" s="70"/>
      <c r="W63" s="70"/>
      <c r="X63" s="70"/>
      <c r="Y63" s="70"/>
      <c r="Z63" s="73"/>
    </row>
    <row r="64" spans="1:30" s="10" customFormat="1" ht="16">
      <c r="A64" s="49"/>
      <c r="B64" s="54"/>
      <c r="C64" s="51"/>
      <c r="D64"/>
      <c r="E64" s="51"/>
      <c r="F64" s="140"/>
      <c r="G64" s="53"/>
      <c r="H64" s="52"/>
      <c r="I64" s="51"/>
      <c r="J64"/>
      <c r="K64" s="141"/>
      <c r="L64"/>
      <c r="M64"/>
      <c r="N64"/>
      <c r="O64"/>
      <c r="P64"/>
      <c r="Q64" s="53"/>
      <c r="R64" s="52"/>
      <c r="S64" s="49"/>
      <c r="T64" s="50"/>
      <c r="U64" s="50"/>
      <c r="V64" s="50"/>
      <c r="W64" s="50"/>
      <c r="X64" s="50"/>
      <c r="Y64" s="50"/>
      <c r="Z64" s="54"/>
    </row>
    <row r="65" spans="1:26" s="10" customFormat="1" ht="16">
      <c r="A65" s="62"/>
      <c r="B65" s="75"/>
      <c r="C65" s="64"/>
      <c r="D65" s="74"/>
      <c r="E65" s="64"/>
      <c r="F65" s="65"/>
      <c r="G65" s="74"/>
      <c r="H65" s="65"/>
      <c r="I65" s="64"/>
      <c r="J65" s="74"/>
      <c r="K65" s="142"/>
      <c r="L65" s="143"/>
      <c r="M65" s="143"/>
      <c r="N65" s="143"/>
      <c r="O65" s="143"/>
      <c r="P65" s="143"/>
      <c r="Q65" s="74"/>
      <c r="R65" s="65"/>
      <c r="S65" s="62"/>
      <c r="T65" s="63"/>
      <c r="U65" s="63"/>
      <c r="V65" s="63"/>
      <c r="W65" s="63"/>
      <c r="X65" s="63"/>
      <c r="Y65" s="63"/>
      <c r="Z65" s="75"/>
    </row>
    <row r="66" spans="1:26" s="10" customFormat="1" ht="19.5">
      <c r="A66" s="91">
        <f>S62+1</f>
        <v>45529</v>
      </c>
      <c r="B66" s="12"/>
      <c r="C66" s="36">
        <f>A66+1</f>
        <v>45530</v>
      </c>
      <c r="D66" s="13"/>
      <c r="E66" s="36">
        <f>C66+1</f>
        <v>45531</v>
      </c>
      <c r="F66" s="13"/>
      <c r="G66" s="36">
        <f>E66+1</f>
        <v>45532</v>
      </c>
      <c r="H66" s="13"/>
      <c r="I66" s="36">
        <f>G66+1</f>
        <v>45533</v>
      </c>
      <c r="J66" s="13"/>
      <c r="K66" s="276">
        <f>I66+1</f>
        <v>45534</v>
      </c>
      <c r="L66" s="277"/>
      <c r="M66" s="278"/>
      <c r="N66" s="278"/>
      <c r="O66" s="278"/>
      <c r="P66" s="278"/>
      <c r="Q66" s="278"/>
      <c r="R66" s="279"/>
      <c r="S66" s="245">
        <f>K66+1</f>
        <v>45535</v>
      </c>
      <c r="T66" s="246"/>
      <c r="U66" s="236"/>
      <c r="V66" s="236"/>
      <c r="W66" s="236"/>
      <c r="X66" s="236"/>
      <c r="Y66" s="236"/>
      <c r="Z66" s="237"/>
    </row>
    <row r="67" spans="1:26" s="10" customFormat="1" ht="16">
      <c r="A67" s="43"/>
      <c r="B67" s="70"/>
      <c r="C67" s="45"/>
      <c r="D67" s="71"/>
      <c r="E67" s="45"/>
      <c r="F67" s="71"/>
      <c r="G67" s="45"/>
      <c r="H67" s="71"/>
      <c r="I67" s="45"/>
      <c r="J67" s="71"/>
      <c r="K67" s="45"/>
      <c r="L67" s="47"/>
      <c r="M67" s="72"/>
      <c r="N67" s="72"/>
      <c r="O67" s="72"/>
      <c r="P67" s="72"/>
      <c r="Q67" s="72"/>
      <c r="R67" s="71"/>
      <c r="S67" s="43"/>
      <c r="T67" s="48"/>
      <c r="U67" s="70"/>
      <c r="V67" s="70"/>
      <c r="W67" s="70"/>
      <c r="X67" s="70"/>
      <c r="Y67" s="70"/>
      <c r="Z67" s="73"/>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45536</v>
      </c>
      <c r="B70" s="12"/>
      <c r="C70" s="36">
        <f>A70+1</f>
        <v>45537</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c r="A71" s="43"/>
      <c r="B71" s="44"/>
      <c r="C71" s="45"/>
      <c r="D71" s="46"/>
      <c r="E71" s="55"/>
      <c r="F71" s="56"/>
      <c r="G71" s="56"/>
      <c r="H71" s="56"/>
      <c r="I71" s="56"/>
      <c r="J71" s="56"/>
      <c r="K71" s="56"/>
      <c r="L71" s="56"/>
      <c r="M71" s="56"/>
      <c r="N71" s="56"/>
      <c r="O71" s="56"/>
      <c r="P71" s="56"/>
      <c r="Q71" s="56"/>
      <c r="R71" s="56"/>
      <c r="S71" s="56"/>
      <c r="T71" s="56"/>
      <c r="U71" s="56"/>
      <c r="V71" s="56"/>
      <c r="W71" s="56"/>
      <c r="X71" s="56"/>
      <c r="Y71" s="56"/>
      <c r="Z71" s="57"/>
    </row>
    <row r="72" spans="1:26" ht="16">
      <c r="A72" s="49"/>
      <c r="B72" s="54"/>
      <c r="C72" s="51"/>
      <c r="D72" s="52"/>
      <c r="E72" s="58"/>
      <c r="F72" s="59"/>
      <c r="G72" s="59"/>
      <c r="H72" s="59"/>
      <c r="I72" s="59"/>
      <c r="J72" s="59"/>
      <c r="K72" s="60"/>
      <c r="L72" s="60"/>
      <c r="M72" s="60"/>
      <c r="N72" s="60"/>
      <c r="O72" s="60"/>
      <c r="P72" s="60"/>
      <c r="Q72" s="60"/>
      <c r="R72" s="60"/>
      <c r="S72" s="60"/>
      <c r="T72" s="60"/>
      <c r="U72" s="60"/>
      <c r="V72" s="60"/>
      <c r="W72" s="60"/>
      <c r="X72" s="60"/>
      <c r="Y72" s="60"/>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7">
    <mergeCell ref="U60:Y61"/>
    <mergeCell ref="F60:F61"/>
    <mergeCell ref="H60:H61"/>
    <mergeCell ref="J60:J61"/>
    <mergeCell ref="D60:D61"/>
    <mergeCell ref="K66:L66"/>
    <mergeCell ref="M66:R66"/>
    <mergeCell ref="S66:T66"/>
    <mergeCell ref="U66:Z66"/>
    <mergeCell ref="K62:L62"/>
    <mergeCell ref="M62:R62"/>
    <mergeCell ref="S62:T62"/>
    <mergeCell ref="U62:Z62"/>
    <mergeCell ref="K58:L58"/>
    <mergeCell ref="M58:R58"/>
    <mergeCell ref="S58:T58"/>
    <mergeCell ref="U58:Z58"/>
    <mergeCell ref="K54:L54"/>
    <mergeCell ref="M54:R54"/>
    <mergeCell ref="S54:T54"/>
    <mergeCell ref="U54:Z54"/>
    <mergeCell ref="U50:Z50"/>
    <mergeCell ref="A41:H47"/>
    <mergeCell ref="K41:Q41"/>
    <mergeCell ref="S41:Y41"/>
    <mergeCell ref="A49:B49"/>
    <mergeCell ref="C49:D49"/>
    <mergeCell ref="E49:F49"/>
    <mergeCell ref="G49:H49"/>
    <mergeCell ref="I49:J49"/>
    <mergeCell ref="K49:R49"/>
    <mergeCell ref="S49:Z49"/>
    <mergeCell ref="D2:O3"/>
    <mergeCell ref="C4:R8"/>
    <mergeCell ref="K50:L50"/>
    <mergeCell ref="M50:R50"/>
    <mergeCell ref="S50:T50"/>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71" priority="3">
      <formula>MONTH(A50)&lt;&gt;MONTH($A$41)</formula>
    </cfRule>
    <cfRule type="expression" dxfId="70" priority="4">
      <formula>OR(WEEKDAY(A50,1)=1,WEEKDAY(A50,1)=7)</formula>
    </cfRule>
  </conditionalFormatting>
  <conditionalFormatting sqref="I50:I51">
    <cfRule type="expression" dxfId="69" priority="1">
      <formula>MONTH(I50)&lt;&gt;MONTH($A$41)</formula>
    </cfRule>
    <cfRule type="expression" dxfId="68" priority="2">
      <formula>OR(WEEKDAY(I50,1)=1,WEEKDAY(I50,1)=7)</formula>
    </cfRule>
  </conditionalFormatting>
  <hyperlinks>
    <hyperlink ref="K73:Z73" r:id="rId1" display="https://www.vertex42.com/calendars/" xr:uid="{00000000-0004-0000-0400-000000000000}"/>
    <hyperlink ref="K72:Z72" r:id="rId2" display="Calendar Templates by Vertex42" xr:uid="{00000000-0004-0000-0400-000001000000}"/>
  </hyperlinks>
  <printOptions horizontalCentered="1"/>
  <pageMargins left="0.51181102362204722" right="0.51181102362204722" top="0.23622047244094491" bottom="0.23622047244094491" header="0.23622047244094491" footer="0.23622047244094491"/>
  <pageSetup paperSize="9" scale="60"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73"/>
  <sheetViews>
    <sheetView showGridLines="0" topLeftCell="A23" zoomScale="55" zoomScaleNormal="55" zoomScaleSheetLayoutView="85" workbookViewId="0">
      <selection activeCell="AB36" sqref="AB36"/>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16384" width="9" style="17"/>
  </cols>
  <sheetData>
    <row r="1" spans="1:26" s="10" customFormat="1" ht="9" customHeight="1">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61" t="s">
        <v>32</v>
      </c>
      <c r="E2" s="261"/>
      <c r="F2" s="261"/>
      <c r="G2" s="261"/>
      <c r="H2" s="261"/>
      <c r="I2" s="261"/>
      <c r="J2" s="261"/>
      <c r="K2" s="261"/>
      <c r="L2" s="261"/>
      <c r="M2" s="261"/>
      <c r="N2" s="261"/>
      <c r="O2" s="261"/>
      <c r="P2" s="83"/>
      <c r="Q2" s="83"/>
      <c r="R2" s="83"/>
      <c r="S2" s="83"/>
      <c r="T2" s="83"/>
      <c r="U2" s="83"/>
      <c r="V2" s="83"/>
      <c r="W2" s="83"/>
      <c r="X2" s="38"/>
      <c r="Y2" s="38"/>
      <c r="Z2" s="38"/>
    </row>
    <row r="3" spans="1:26" s="10" customFormat="1" ht="14.25" customHeight="1">
      <c r="A3" s="38"/>
      <c r="B3" s="83"/>
      <c r="C3" s="83"/>
      <c r="D3" s="261"/>
      <c r="E3" s="261"/>
      <c r="F3" s="261"/>
      <c r="G3" s="261"/>
      <c r="H3" s="261"/>
      <c r="I3" s="261"/>
      <c r="J3" s="261"/>
      <c r="K3" s="261"/>
      <c r="L3" s="261"/>
      <c r="M3" s="261"/>
      <c r="N3" s="261"/>
      <c r="O3" s="261"/>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19.25"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DATE('４月'!AD56,'４月'!AD57+5,1)</f>
        <v>45536</v>
      </c>
      <c r="B41" s="252"/>
      <c r="C41" s="253"/>
      <c r="D41" s="253"/>
      <c r="E41" s="253"/>
      <c r="F41" s="253"/>
      <c r="G41" s="253"/>
      <c r="H41" s="253"/>
      <c r="I41" s="39"/>
      <c r="J41" s="39"/>
      <c r="K41" s="256">
        <f>DATE(YEAR(A41),MONTH(A41)-1,1)</f>
        <v>45505</v>
      </c>
      <c r="L41" s="256"/>
      <c r="M41" s="256"/>
      <c r="N41" s="256"/>
      <c r="O41" s="256"/>
      <c r="P41" s="256"/>
      <c r="Q41" s="256"/>
      <c r="R41" s="42"/>
      <c r="S41" s="256">
        <f>DATE(YEAR(A41),MONTH(A41)+1,1)</f>
        <v>45566</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f t="shared" si="0"/>
        <v>45505</v>
      </c>
      <c r="P43" s="37">
        <f t="shared" si="0"/>
        <v>45506</v>
      </c>
      <c r="Q43" s="37">
        <f t="shared" si="0"/>
        <v>45507</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f t="shared" si="1"/>
        <v>45566</v>
      </c>
      <c r="V43" s="37">
        <f t="shared" si="1"/>
        <v>45567</v>
      </c>
      <c r="W43" s="37">
        <f t="shared" si="1"/>
        <v>45568</v>
      </c>
      <c r="X43" s="37">
        <f t="shared" si="1"/>
        <v>45569</v>
      </c>
      <c r="Y43" s="37">
        <f t="shared" si="1"/>
        <v>45570</v>
      </c>
    </row>
    <row r="44" spans="1:26" s="4" customFormat="1" ht="9" customHeight="1">
      <c r="A44" s="253"/>
      <c r="B44" s="253"/>
      <c r="C44" s="253"/>
      <c r="D44" s="253"/>
      <c r="E44" s="253"/>
      <c r="F44" s="253"/>
      <c r="G44" s="253"/>
      <c r="H44" s="253"/>
      <c r="I44" s="1"/>
      <c r="J44" s="1"/>
      <c r="K44" s="37">
        <f t="shared" si="0"/>
        <v>45508</v>
      </c>
      <c r="L44" s="37">
        <f t="shared" si="0"/>
        <v>45509</v>
      </c>
      <c r="M44" s="37">
        <f t="shared" si="0"/>
        <v>45510</v>
      </c>
      <c r="N44" s="37">
        <f t="shared" si="0"/>
        <v>45511</v>
      </c>
      <c r="O44" s="37">
        <f t="shared" si="0"/>
        <v>45512</v>
      </c>
      <c r="P44" s="37">
        <f t="shared" si="0"/>
        <v>45513</v>
      </c>
      <c r="Q44" s="37">
        <f t="shared" si="0"/>
        <v>45514</v>
      </c>
      <c r="R44" s="2"/>
      <c r="S44" s="37">
        <f t="shared" si="1"/>
        <v>45571</v>
      </c>
      <c r="T44" s="37">
        <f t="shared" si="1"/>
        <v>45572</v>
      </c>
      <c r="U44" s="37">
        <f t="shared" si="1"/>
        <v>45573</v>
      </c>
      <c r="V44" s="37">
        <f t="shared" si="1"/>
        <v>45574</v>
      </c>
      <c r="W44" s="37">
        <f t="shared" si="1"/>
        <v>45575</v>
      </c>
      <c r="X44" s="37">
        <f t="shared" si="1"/>
        <v>45576</v>
      </c>
      <c r="Y44" s="37">
        <f t="shared" si="1"/>
        <v>45577</v>
      </c>
    </row>
    <row r="45" spans="1:26" s="4" customFormat="1" ht="9" customHeight="1">
      <c r="A45" s="253"/>
      <c r="B45" s="253"/>
      <c r="C45" s="253"/>
      <c r="D45" s="253"/>
      <c r="E45" s="253"/>
      <c r="F45" s="253"/>
      <c r="G45" s="253"/>
      <c r="H45" s="252"/>
      <c r="I45" s="39"/>
      <c r="J45" s="39"/>
      <c r="K45" s="37">
        <f t="shared" si="0"/>
        <v>45515</v>
      </c>
      <c r="L45" s="37">
        <f t="shared" si="0"/>
        <v>45516</v>
      </c>
      <c r="M45" s="37">
        <f t="shared" si="0"/>
        <v>45517</v>
      </c>
      <c r="N45" s="37">
        <f t="shared" si="0"/>
        <v>45518</v>
      </c>
      <c r="O45" s="37">
        <f t="shared" si="0"/>
        <v>45519</v>
      </c>
      <c r="P45" s="37">
        <f t="shared" si="0"/>
        <v>45520</v>
      </c>
      <c r="Q45" s="37">
        <f t="shared" si="0"/>
        <v>45521</v>
      </c>
      <c r="R45" s="2"/>
      <c r="S45" s="37">
        <f t="shared" si="1"/>
        <v>45578</v>
      </c>
      <c r="T45" s="37">
        <f t="shared" si="1"/>
        <v>45579</v>
      </c>
      <c r="U45" s="37">
        <f t="shared" si="1"/>
        <v>45580</v>
      </c>
      <c r="V45" s="37">
        <f t="shared" si="1"/>
        <v>45581</v>
      </c>
      <c r="W45" s="37">
        <f t="shared" si="1"/>
        <v>45582</v>
      </c>
      <c r="X45" s="37">
        <f t="shared" si="1"/>
        <v>45583</v>
      </c>
      <c r="Y45" s="37">
        <f t="shared" si="1"/>
        <v>45584</v>
      </c>
    </row>
    <row r="46" spans="1:26" s="4" customFormat="1" ht="9" customHeight="1">
      <c r="A46" s="253"/>
      <c r="B46" s="253"/>
      <c r="C46" s="253"/>
      <c r="D46" s="253"/>
      <c r="E46" s="253"/>
      <c r="F46" s="253"/>
      <c r="G46" s="253"/>
      <c r="H46" s="253"/>
      <c r="I46" s="39"/>
      <c r="J46" s="39"/>
      <c r="K46" s="37">
        <f t="shared" si="0"/>
        <v>45522</v>
      </c>
      <c r="L46" s="37">
        <f t="shared" si="0"/>
        <v>45523</v>
      </c>
      <c r="M46" s="37">
        <f t="shared" si="0"/>
        <v>45524</v>
      </c>
      <c r="N46" s="37">
        <f t="shared" si="0"/>
        <v>45525</v>
      </c>
      <c r="O46" s="37">
        <f t="shared" si="0"/>
        <v>45526</v>
      </c>
      <c r="P46" s="37">
        <f t="shared" si="0"/>
        <v>45527</v>
      </c>
      <c r="Q46" s="37">
        <f t="shared" si="0"/>
        <v>45528</v>
      </c>
      <c r="R46" s="2"/>
      <c r="S46" s="37">
        <f t="shared" si="1"/>
        <v>45585</v>
      </c>
      <c r="T46" s="37">
        <f t="shared" si="1"/>
        <v>45586</v>
      </c>
      <c r="U46" s="37">
        <f t="shared" si="1"/>
        <v>45587</v>
      </c>
      <c r="V46" s="37">
        <f t="shared" si="1"/>
        <v>45588</v>
      </c>
      <c r="W46" s="37">
        <f t="shared" si="1"/>
        <v>45589</v>
      </c>
      <c r="X46" s="37">
        <f t="shared" si="1"/>
        <v>45590</v>
      </c>
      <c r="Y46" s="37">
        <f t="shared" si="1"/>
        <v>45591</v>
      </c>
    </row>
    <row r="47" spans="1:26" s="4" customFormat="1" ht="9" customHeight="1">
      <c r="A47" s="253"/>
      <c r="B47" s="253"/>
      <c r="C47" s="253"/>
      <c r="D47" s="253"/>
      <c r="E47" s="253"/>
      <c r="F47" s="253"/>
      <c r="G47" s="253"/>
      <c r="H47" s="253"/>
      <c r="I47" s="39"/>
      <c r="J47" s="39"/>
      <c r="K47" s="37">
        <f t="shared" si="0"/>
        <v>45529</v>
      </c>
      <c r="L47" s="37">
        <f t="shared" si="0"/>
        <v>45530</v>
      </c>
      <c r="M47" s="37">
        <f t="shared" si="0"/>
        <v>45531</v>
      </c>
      <c r="N47" s="37">
        <f t="shared" si="0"/>
        <v>45532</v>
      </c>
      <c r="O47" s="37">
        <f t="shared" si="0"/>
        <v>45533</v>
      </c>
      <c r="P47" s="37">
        <f t="shared" si="0"/>
        <v>45534</v>
      </c>
      <c r="Q47" s="37">
        <f t="shared" si="0"/>
        <v>45535</v>
      </c>
      <c r="R47" s="2"/>
      <c r="S47" s="37">
        <f t="shared" si="1"/>
        <v>45592</v>
      </c>
      <c r="T47" s="37">
        <f t="shared" si="1"/>
        <v>45593</v>
      </c>
      <c r="U47" s="37">
        <f t="shared" si="1"/>
        <v>45594</v>
      </c>
      <c r="V47" s="37">
        <f t="shared" si="1"/>
        <v>45595</v>
      </c>
      <c r="W47" s="37">
        <f t="shared" si="1"/>
        <v>45596</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45536</v>
      </c>
      <c r="B49" s="255"/>
      <c r="C49" s="255">
        <f>C50</f>
        <v>45537</v>
      </c>
      <c r="D49" s="255"/>
      <c r="E49" s="255">
        <f>E50</f>
        <v>45538</v>
      </c>
      <c r="F49" s="255"/>
      <c r="G49" s="255">
        <f>G50</f>
        <v>45539</v>
      </c>
      <c r="H49" s="255"/>
      <c r="I49" s="255">
        <f>I50</f>
        <v>45540</v>
      </c>
      <c r="J49" s="255"/>
      <c r="K49" s="255">
        <f>K50</f>
        <v>45541</v>
      </c>
      <c r="L49" s="255"/>
      <c r="M49" s="255"/>
      <c r="N49" s="255"/>
      <c r="O49" s="255"/>
      <c r="P49" s="255"/>
      <c r="Q49" s="255"/>
      <c r="R49" s="255"/>
      <c r="S49" s="255">
        <f>S50</f>
        <v>45542</v>
      </c>
      <c r="T49" s="255"/>
      <c r="U49" s="255"/>
      <c r="V49" s="255"/>
      <c r="W49" s="255"/>
      <c r="X49" s="255"/>
      <c r="Y49" s="255"/>
      <c r="Z49" s="257"/>
    </row>
    <row r="50" spans="1:30" s="10" customFormat="1" ht="19.5">
      <c r="A50" s="91">
        <f>$A$41-(WEEKDAY($A$41,1)-(開始_日-1))-IF((WEEKDAY($A$41,1)-(開始_日-1))&lt;=0,7,0)+1</f>
        <v>45536</v>
      </c>
      <c r="B50" s="12"/>
      <c r="C50" s="36">
        <f>A50+1</f>
        <v>45537</v>
      </c>
      <c r="D50" s="13"/>
      <c r="E50" s="36">
        <f>C50+1</f>
        <v>45538</v>
      </c>
      <c r="F50" s="13"/>
      <c r="G50" s="36">
        <f>E50+1</f>
        <v>45539</v>
      </c>
      <c r="H50" s="13"/>
      <c r="I50" s="36">
        <f>G50+1</f>
        <v>45540</v>
      </c>
      <c r="J50" s="13"/>
      <c r="K50" s="243">
        <f>I50+1</f>
        <v>45541</v>
      </c>
      <c r="L50" s="244"/>
      <c r="M50" s="241"/>
      <c r="N50" s="241"/>
      <c r="O50" s="241"/>
      <c r="P50" s="241"/>
      <c r="Q50" s="241"/>
      <c r="R50" s="242"/>
      <c r="S50" s="245">
        <f>K50+1</f>
        <v>45542</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45543</v>
      </c>
      <c r="B54" s="12"/>
      <c r="C54" s="36">
        <f>A54+1</f>
        <v>45544</v>
      </c>
      <c r="D54" s="13"/>
      <c r="E54" s="36">
        <f>C54+1</f>
        <v>45545</v>
      </c>
      <c r="F54" s="13"/>
      <c r="G54" s="36">
        <f>E54+1</f>
        <v>45546</v>
      </c>
      <c r="H54" s="111"/>
      <c r="I54" s="36">
        <f>G54+1</f>
        <v>45547</v>
      </c>
      <c r="J54" s="13"/>
      <c r="K54" s="243">
        <f>I54+1</f>
        <v>45548</v>
      </c>
      <c r="L54" s="244"/>
      <c r="M54" s="262"/>
      <c r="N54" s="262"/>
      <c r="O54" s="262"/>
      <c r="P54" s="262"/>
      <c r="Q54" s="262"/>
      <c r="R54" s="263"/>
      <c r="S54" s="245">
        <f>K54+1</f>
        <v>45549</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45550</v>
      </c>
      <c r="B58" s="12"/>
      <c r="C58" s="92">
        <f>A58+1</f>
        <v>45551</v>
      </c>
      <c r="D58" s="13"/>
      <c r="E58" s="36">
        <f>C58+1</f>
        <v>45552</v>
      </c>
      <c r="F58" s="13"/>
      <c r="G58" s="36">
        <f>E58+1</f>
        <v>45553</v>
      </c>
      <c r="H58" s="111"/>
      <c r="I58" s="36">
        <f>G58+1</f>
        <v>45554</v>
      </c>
      <c r="J58" s="13"/>
      <c r="K58" s="243">
        <f>I58+1</f>
        <v>45555</v>
      </c>
      <c r="L58" s="244"/>
      <c r="M58" s="241"/>
      <c r="N58" s="241"/>
      <c r="O58" s="241"/>
      <c r="P58" s="241"/>
      <c r="Q58" s="241"/>
      <c r="R58" s="242"/>
      <c r="S58" s="245">
        <f>K58+1</f>
        <v>45556</v>
      </c>
      <c r="T58" s="246"/>
      <c r="U58" s="284"/>
      <c r="V58" s="284"/>
      <c r="W58" s="284"/>
      <c r="X58" s="284"/>
      <c r="Y58" s="284"/>
      <c r="Z58" s="285"/>
    </row>
    <row r="59" spans="1:30" s="10" customFormat="1" ht="16">
      <c r="A59" s="43"/>
      <c r="B59" s="70"/>
      <c r="C59" s="45"/>
      <c r="D59" s="286" t="s">
        <v>67</v>
      </c>
      <c r="E59" s="45"/>
      <c r="F59" s="71"/>
      <c r="G59" s="45"/>
      <c r="H59" s="71"/>
      <c r="I59" s="45"/>
      <c r="J59" s="71"/>
      <c r="K59" s="45"/>
      <c r="L59" s="47"/>
      <c r="M59" s="72"/>
      <c r="N59" s="72"/>
      <c r="O59" s="72"/>
      <c r="P59" s="72"/>
      <c r="Q59" s="72"/>
      <c r="R59" s="71"/>
      <c r="S59" s="43"/>
      <c r="T59" s="287" t="s">
        <v>68</v>
      </c>
      <c r="U59" s="287"/>
      <c r="V59" s="287"/>
      <c r="W59" s="287"/>
      <c r="X59" s="287"/>
      <c r="Y59" s="287"/>
      <c r="Z59" s="288"/>
    </row>
    <row r="60" spans="1:30" s="10" customFormat="1" ht="16">
      <c r="A60" s="49"/>
      <c r="B60" s="54"/>
      <c r="C60" s="51"/>
      <c r="D60" s="286"/>
      <c r="E60" s="51"/>
      <c r="F60" s="52"/>
      <c r="G60" s="51"/>
      <c r="H60" s="52"/>
      <c r="I60" s="51"/>
      <c r="J60" s="52"/>
      <c r="K60" s="51"/>
      <c r="L60" s="53"/>
      <c r="M60" s="53"/>
      <c r="N60" s="53"/>
      <c r="O60" s="53"/>
      <c r="P60" s="53"/>
      <c r="Q60" s="53"/>
      <c r="R60" s="52"/>
      <c r="S60" s="49"/>
      <c r="T60" s="287"/>
      <c r="U60" s="287"/>
      <c r="V60" s="287"/>
      <c r="W60" s="287"/>
      <c r="X60" s="287"/>
      <c r="Y60" s="287"/>
      <c r="Z60" s="288"/>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45557</v>
      </c>
      <c r="B62" s="12"/>
      <c r="C62" s="92">
        <f>A62+1</f>
        <v>45558</v>
      </c>
      <c r="D62" s="110" t="s">
        <v>35</v>
      </c>
      <c r="E62" s="36">
        <f>C62+1</f>
        <v>45559</v>
      </c>
      <c r="F62" s="13"/>
      <c r="G62" s="36">
        <f>E62+1</f>
        <v>45560</v>
      </c>
      <c r="H62" s="111"/>
      <c r="I62" s="36">
        <f>G62+1</f>
        <v>45561</v>
      </c>
      <c r="J62" s="110"/>
      <c r="K62" s="243">
        <f>I62+1</f>
        <v>45562</v>
      </c>
      <c r="L62" s="244"/>
      <c r="M62" s="267"/>
      <c r="N62" s="267"/>
      <c r="O62" s="267"/>
      <c r="P62" s="267"/>
      <c r="Q62" s="267"/>
      <c r="R62" s="268"/>
      <c r="S62" s="293">
        <v>28</v>
      </c>
      <c r="T62" s="294"/>
      <c r="U62" s="267"/>
      <c r="V62" s="267"/>
      <c r="W62" s="267"/>
      <c r="X62" s="267"/>
      <c r="Y62" s="267"/>
      <c r="Z62" s="268"/>
    </row>
    <row r="63" spans="1:30" s="10" customFormat="1" ht="16">
      <c r="A63" s="43"/>
      <c r="B63" s="70"/>
      <c r="C63" s="45"/>
      <c r="D63" s="101" t="s">
        <v>34</v>
      </c>
      <c r="E63" s="45"/>
      <c r="F63" s="71"/>
      <c r="G63" s="45"/>
      <c r="H63" s="71"/>
      <c r="I63" s="45"/>
      <c r="J63" s="71"/>
      <c r="K63" s="45"/>
      <c r="L63"/>
      <c r="M63"/>
      <c r="N63"/>
      <c r="O63" s="72"/>
      <c r="P63" s="72"/>
      <c r="Q63" s="72"/>
      <c r="R63" s="71"/>
      <c r="S63" s="43"/>
      <c r="T63" s="48"/>
      <c r="U63" s="70"/>
      <c r="V63" s="70"/>
      <c r="W63" s="70"/>
      <c r="X63" s="70"/>
      <c r="Y63" s="70"/>
      <c r="Z63" s="73"/>
    </row>
    <row r="64" spans="1:30" s="10" customFormat="1" ht="16">
      <c r="A64" s="49"/>
      <c r="B64" s="54"/>
      <c r="C64" s="51"/>
      <c r="D64" s="145" t="s">
        <v>45</v>
      </c>
      <c r="E64" s="51"/>
      <c r="F64" s="52"/>
      <c r="G64" s="51"/>
      <c r="H64" s="52"/>
      <c r="I64" s="51"/>
      <c r="J64" s="52"/>
      <c r="K64" s="51"/>
      <c r="L64"/>
      <c r="M64"/>
      <c r="N64"/>
      <c r="O64" s="53"/>
      <c r="P64" s="53"/>
      <c r="Q64" s="53"/>
      <c r="R64" s="52"/>
      <c r="S64" s="49"/>
      <c r="T64" s="50"/>
      <c r="U64" s="50"/>
      <c r="V64" s="50"/>
      <c r="W64" s="18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146">
        <v>29</v>
      </c>
      <c r="B66" s="12"/>
      <c r="C66" s="148">
        <f>A66+1</f>
        <v>30</v>
      </c>
      <c r="D66" s="13"/>
      <c r="E66" s="147"/>
      <c r="F66" s="13"/>
      <c r="G66" s="147"/>
      <c r="H66" s="111"/>
      <c r="I66" s="147"/>
      <c r="J66" s="13"/>
      <c r="K66" s="289"/>
      <c r="L66" s="290"/>
      <c r="M66" s="241"/>
      <c r="N66" s="241"/>
      <c r="O66" s="241"/>
      <c r="P66" s="241"/>
      <c r="Q66" s="241"/>
      <c r="R66" s="242"/>
      <c r="S66" s="291"/>
      <c r="T66" s="292"/>
      <c r="U66" s="236"/>
      <c r="V66" s="236"/>
      <c r="W66" s="236"/>
      <c r="X66" s="236"/>
      <c r="Y66" s="236"/>
      <c r="Z66" s="237"/>
    </row>
    <row r="67" spans="1:26" s="10" customFormat="1" ht="16">
      <c r="A67" s="43"/>
      <c r="B67" s="70"/>
      <c r="C67" s="45"/>
      <c r="D67" s="71"/>
      <c r="E67" s="45"/>
      <c r="F67" s="71"/>
      <c r="G67" s="45"/>
      <c r="H67" s="71"/>
      <c r="I67" s="45"/>
      <c r="J67" s="71"/>
      <c r="K67" s="45"/>
      <c r="L67" s="47"/>
      <c r="M67" s="72"/>
      <c r="N67" s="72"/>
      <c r="O67" s="72"/>
      <c r="P67" s="72"/>
      <c r="Q67" s="72"/>
      <c r="R67" s="71"/>
      <c r="S67" s="43"/>
      <c r="T67" s="48"/>
      <c r="U67" s="70"/>
      <c r="V67" s="70"/>
      <c r="W67" s="70"/>
      <c r="X67" s="70"/>
      <c r="Y67" s="70"/>
      <c r="Z67" s="73"/>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146">
        <f>S66+1</f>
        <v>1</v>
      </c>
      <c r="B70" s="12"/>
      <c r="C70" s="36">
        <f>A70+1</f>
        <v>2</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c r="A71" s="43"/>
      <c r="B71" s="44"/>
      <c r="C71" s="45"/>
      <c r="D71" s="46"/>
      <c r="E71" s="55"/>
      <c r="F71" s="56"/>
      <c r="G71" s="56"/>
      <c r="H71" s="56"/>
      <c r="I71" s="56"/>
      <c r="J71" s="56"/>
      <c r="K71" s="56"/>
      <c r="L71" s="56"/>
      <c r="M71" s="56"/>
      <c r="N71" s="56"/>
      <c r="O71" s="56"/>
      <c r="P71" s="56"/>
      <c r="Q71" s="56"/>
      <c r="R71" s="56"/>
      <c r="S71" s="56"/>
      <c r="T71" s="56"/>
      <c r="U71" s="56"/>
      <c r="V71" s="56"/>
      <c r="W71" s="56"/>
      <c r="X71" s="56"/>
      <c r="Y71" s="56"/>
      <c r="Z71" s="57"/>
    </row>
    <row r="72" spans="1:26" ht="16">
      <c r="A72" s="49"/>
      <c r="B72" s="54"/>
      <c r="C72" s="51"/>
      <c r="D72" s="52"/>
      <c r="E72" s="58"/>
      <c r="F72" s="59"/>
      <c r="G72" s="59"/>
      <c r="H72" s="59"/>
      <c r="I72" s="59"/>
      <c r="J72" s="59"/>
      <c r="K72" s="60"/>
      <c r="L72" s="60"/>
      <c r="M72" s="60"/>
      <c r="N72" s="60"/>
      <c r="O72" s="60"/>
      <c r="P72" s="60"/>
      <c r="Q72" s="60"/>
      <c r="R72" s="60"/>
      <c r="S72" s="60"/>
      <c r="T72" s="60"/>
      <c r="U72" s="60"/>
      <c r="V72" s="60"/>
      <c r="W72" s="60"/>
      <c r="X72" s="60"/>
      <c r="Y72" s="60"/>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4">
    <mergeCell ref="D59:D60"/>
    <mergeCell ref="T59:Z60"/>
    <mergeCell ref="K66:L66"/>
    <mergeCell ref="M66:R66"/>
    <mergeCell ref="S66:T66"/>
    <mergeCell ref="U66:Z66"/>
    <mergeCell ref="K62:L62"/>
    <mergeCell ref="M62:R62"/>
    <mergeCell ref="S62:T62"/>
    <mergeCell ref="U62:Z62"/>
    <mergeCell ref="K58:L58"/>
    <mergeCell ref="M58:R58"/>
    <mergeCell ref="S58:T58"/>
    <mergeCell ref="U58:Z58"/>
    <mergeCell ref="K54:L54"/>
    <mergeCell ref="M54:R54"/>
    <mergeCell ref="S54:T54"/>
    <mergeCell ref="U54:Z54"/>
    <mergeCell ref="U50:Z50"/>
    <mergeCell ref="A41:H47"/>
    <mergeCell ref="K41:Q41"/>
    <mergeCell ref="S41:Y41"/>
    <mergeCell ref="A49:B49"/>
    <mergeCell ref="C49:D49"/>
    <mergeCell ref="E49:F49"/>
    <mergeCell ref="G49:H49"/>
    <mergeCell ref="I49:J49"/>
    <mergeCell ref="K49:R49"/>
    <mergeCell ref="S49:Z49"/>
    <mergeCell ref="D2:O3"/>
    <mergeCell ref="C4:R8"/>
    <mergeCell ref="K50:L50"/>
    <mergeCell ref="M50:R50"/>
    <mergeCell ref="S50:T50"/>
  </mergeCells>
  <phoneticPr fontId="21"/>
  <conditionalFormatting sqref="A50:A51 C50:C51 E50:E51 G50:G51 K50:K51 S50:S51 A54:A55 C54:C55 E54:E55 G54:G55 I54:I55 K54:K55 S54:S55 A58:A59 C58:C59 E58:E59 G58:G59 I58:I59 K58:K59 S58:S59 A62:A63 C62:C63 E62:E63 G62:G63 I62:I63 K62:K63 S63 A67 C67 E67 G67 I67 K67 S67 C70:C71 A71">
    <cfRule type="expression" dxfId="67" priority="3">
      <formula>MONTH(A50)&lt;&gt;MONTH($A$41)</formula>
    </cfRule>
    <cfRule type="expression" dxfId="66" priority="4">
      <formula>OR(WEEKDAY(A50,1)=1,WEEKDAY(A50,1)=7)</formula>
    </cfRule>
  </conditionalFormatting>
  <conditionalFormatting sqref="I50:I51">
    <cfRule type="expression" dxfId="65" priority="1">
      <formula>MONTH(I50)&lt;&gt;MONTH($A$41)</formula>
    </cfRule>
    <cfRule type="expression" dxfId="64" priority="2">
      <formula>OR(WEEKDAY(I50,1)=1,WEEKDAY(I50,1)=7)</formula>
    </cfRule>
  </conditionalFormatting>
  <hyperlinks>
    <hyperlink ref="K73:Z73" r:id="rId1" display="https://www.vertex42.com/calendars/" xr:uid="{00000000-0004-0000-0500-000000000000}"/>
    <hyperlink ref="K72:Z72" r:id="rId2" display="Calendar Templates by Vertex42" xr:uid="{00000000-0004-0000-0500-000001000000}"/>
  </hyperlinks>
  <printOptions horizontalCentered="1" verticalCentered="1"/>
  <pageMargins left="0.23" right="0.17" top="0.27" bottom="0.22" header="0.31496062992125984" footer="0.31496062992125984"/>
  <pageSetup paperSize="9" scale="65" orientation="portrait" r:id="rId3"/>
  <headerFooter scaleWithDoc="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73"/>
  <sheetViews>
    <sheetView showGridLines="0" view="pageLayout" topLeftCell="A43" zoomScaleNormal="100" zoomScaleSheetLayoutView="70" workbookViewId="0">
      <selection activeCell="S41" sqref="S41:Y4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20.08203125" style="17" customWidth="1"/>
    <col min="27" max="27" width="9" style="17" customWidth="1"/>
    <col min="28" max="16384" width="9" style="17"/>
  </cols>
  <sheetData>
    <row r="1" spans="1:26" s="10" customFormat="1" ht="7.25" customHeight="1">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99" t="s">
        <v>32</v>
      </c>
      <c r="E2" s="299"/>
      <c r="F2" s="299"/>
      <c r="G2" s="299"/>
      <c r="H2" s="299"/>
      <c r="I2" s="299"/>
      <c r="J2" s="299"/>
      <c r="K2" s="299"/>
      <c r="L2" s="299"/>
      <c r="M2" s="299"/>
      <c r="N2" s="299"/>
      <c r="O2" s="299"/>
      <c r="P2" s="83"/>
      <c r="Q2" s="83"/>
      <c r="R2" s="83"/>
      <c r="S2" s="83"/>
      <c r="T2" s="83"/>
      <c r="U2" s="83"/>
      <c r="V2" s="83"/>
      <c r="W2" s="83"/>
      <c r="X2" s="38"/>
      <c r="Y2" s="38"/>
      <c r="Z2" s="38"/>
    </row>
    <row r="3" spans="1:26" s="10" customFormat="1" ht="14.25" customHeight="1">
      <c r="A3" s="38"/>
      <c r="B3" s="83"/>
      <c r="C3" s="83"/>
      <c r="D3" s="299"/>
      <c r="E3" s="299"/>
      <c r="F3" s="299"/>
      <c r="G3" s="299"/>
      <c r="H3" s="299"/>
      <c r="I3" s="299"/>
      <c r="J3" s="299"/>
      <c r="K3" s="299"/>
      <c r="L3" s="299"/>
      <c r="M3" s="299"/>
      <c r="N3" s="299"/>
      <c r="O3" s="299"/>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row>
    <row r="24" spans="1:27" s="10" customFormat="1" ht="20.149999999999999" customHeight="1">
      <c r="A24" s="87"/>
      <c r="B24" s="87"/>
      <c r="E24" s="87"/>
      <c r="F24" s="87"/>
      <c r="G24" s="87"/>
      <c r="I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K38" s="87"/>
      <c r="L38" s="87"/>
      <c r="M38" s="87"/>
      <c r="N38" s="87"/>
      <c r="O38" s="87"/>
      <c r="P38" s="87"/>
      <c r="Q38" s="87"/>
      <c r="R38" s="87"/>
      <c r="S38" s="87"/>
      <c r="T38" s="87"/>
      <c r="U38" s="87"/>
      <c r="V38" s="87"/>
      <c r="W38" s="87"/>
      <c r="X38" s="87"/>
      <c r="Y38" s="87"/>
      <c r="Z38" s="87"/>
    </row>
    <row r="39" spans="1:26" s="10" customFormat="1" ht="20.149999999999999" customHeight="1">
      <c r="A39" s="154" t="s">
        <v>46</v>
      </c>
      <c r="B39" s="153"/>
      <c r="C39" s="152"/>
      <c r="D39" s="152"/>
      <c r="E39" s="152"/>
      <c r="F39" s="152"/>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c r="H40" s="39"/>
    </row>
    <row r="41" spans="1:26" s="2" customFormat="1" ht="15" customHeight="1">
      <c r="A41" s="252">
        <f>DATE('４月'!AD56,'４月'!AD57+6,1)</f>
        <v>45566</v>
      </c>
      <c r="B41" s="252"/>
      <c r="C41" s="253"/>
      <c r="D41" s="253"/>
      <c r="E41" s="253"/>
      <c r="F41" s="253"/>
      <c r="G41" s="253"/>
      <c r="H41" s="253"/>
      <c r="J41" s="39"/>
      <c r="K41" s="256">
        <f>DATE(YEAR(A41),MONTH(A41)-1,1)</f>
        <v>45536</v>
      </c>
      <c r="L41" s="256"/>
      <c r="M41" s="256"/>
      <c r="N41" s="256"/>
      <c r="O41" s="256"/>
      <c r="P41" s="256"/>
      <c r="Q41" s="256"/>
      <c r="R41" s="42"/>
      <c r="S41" s="256">
        <f>DATE(YEAR(A41),MONTH(A41)+1,1)</f>
        <v>45597</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f t="shared" ref="K43:Q48" si="0">IF(MONTH($K$41)&lt;&gt;MONTH($K$41-(WEEKDAY($K$41,1)-(開始_日-1))-IF((WEEKDAY($K$41,1)-(開始_日-1))&lt;=0,7,0)+(ROW(K43)-ROW($K$43))*7+(COLUMN(K43)-COLUMN($K$43)+1)),"",$K$41-(WEEKDAY($K$41,1)-(開始_日-1))-IF((WEEKDAY($K$41,1)-(開始_日-1))&lt;=0,7,0)+(ROW(K43)-ROW($K$43))*7+(COLUMN(K43)-COLUMN($K$43)+1))</f>
        <v>45536</v>
      </c>
      <c r="L43" s="37">
        <f t="shared" si="0"/>
        <v>45537</v>
      </c>
      <c r="M43" s="37">
        <f t="shared" si="0"/>
        <v>45538</v>
      </c>
      <c r="N43" s="37">
        <f t="shared" si="0"/>
        <v>45539</v>
      </c>
      <c r="O43" s="37">
        <f t="shared" si="0"/>
        <v>45540</v>
      </c>
      <c r="P43" s="37">
        <f t="shared" si="0"/>
        <v>45541</v>
      </c>
      <c r="Q43" s="37">
        <f t="shared" si="0"/>
        <v>45542</v>
      </c>
      <c r="R43" s="2"/>
      <c r="S43" s="37" t="str">
        <f t="shared" ref="S43:Y48" si="1">IF(MONTH($S$41)&lt;&gt;MONTH($S$41-(WEEKDAY($S$41,1)-(開始_日-1))-IF((WEEKDAY($S$41,1)-(開始_日-1))&lt;=0,7,0)+(ROW(S43)-ROW($S$43))*7+(COLUMN(S43)-COLUMN($S$43)+1)),"",$S$41-(WEEKDAY($S$41,1)-(開始_日-1))-IF((WEEKDAY($S$41,1)-(開始_日-1))&lt;=0,7,0)+(ROW(S43)-ROW($S$43))*7+(COLUMN(S43)-COLUMN($S$43)+1))</f>
        <v/>
      </c>
      <c r="T43" s="37" t="str">
        <f t="shared" si="1"/>
        <v/>
      </c>
      <c r="U43" s="37" t="str">
        <f t="shared" si="1"/>
        <v/>
      </c>
      <c r="V43" s="37" t="str">
        <f t="shared" si="1"/>
        <v/>
      </c>
      <c r="W43" s="37" t="str">
        <f t="shared" si="1"/>
        <v/>
      </c>
      <c r="X43" s="37">
        <f t="shared" si="1"/>
        <v>45597</v>
      </c>
      <c r="Y43" s="37">
        <f t="shared" si="1"/>
        <v>45598</v>
      </c>
    </row>
    <row r="44" spans="1:26" s="4" customFormat="1" ht="9" customHeight="1">
      <c r="A44" s="253"/>
      <c r="B44" s="253"/>
      <c r="C44" s="253"/>
      <c r="D44" s="253"/>
      <c r="E44" s="253"/>
      <c r="F44" s="253"/>
      <c r="G44" s="253"/>
      <c r="H44" s="253"/>
      <c r="I44" s="1"/>
      <c r="J44" s="1"/>
      <c r="K44" s="37">
        <f t="shared" si="0"/>
        <v>45543</v>
      </c>
      <c r="L44" s="37">
        <f t="shared" si="0"/>
        <v>45544</v>
      </c>
      <c r="M44" s="37">
        <f t="shared" si="0"/>
        <v>45545</v>
      </c>
      <c r="N44" s="37">
        <f t="shared" si="0"/>
        <v>45546</v>
      </c>
      <c r="O44" s="37">
        <f t="shared" si="0"/>
        <v>45547</v>
      </c>
      <c r="P44" s="37">
        <f t="shared" si="0"/>
        <v>45548</v>
      </c>
      <c r="Q44" s="37">
        <f t="shared" si="0"/>
        <v>45549</v>
      </c>
      <c r="R44" s="2"/>
      <c r="S44" s="37">
        <f t="shared" si="1"/>
        <v>45599</v>
      </c>
      <c r="T44" s="37">
        <f t="shared" si="1"/>
        <v>45600</v>
      </c>
      <c r="U44" s="37">
        <f t="shared" si="1"/>
        <v>45601</v>
      </c>
      <c r="V44" s="37">
        <f t="shared" si="1"/>
        <v>45602</v>
      </c>
      <c r="W44" s="37">
        <f t="shared" si="1"/>
        <v>45603</v>
      </c>
      <c r="X44" s="37">
        <f t="shared" si="1"/>
        <v>45604</v>
      </c>
      <c r="Y44" s="37">
        <f t="shared" si="1"/>
        <v>45605</v>
      </c>
    </row>
    <row r="45" spans="1:26" s="4" customFormat="1" ht="9" customHeight="1">
      <c r="A45" s="253"/>
      <c r="B45" s="253"/>
      <c r="C45" s="253"/>
      <c r="D45" s="253"/>
      <c r="E45" s="253"/>
      <c r="F45" s="253"/>
      <c r="G45" s="253"/>
      <c r="H45" s="252"/>
      <c r="I45" s="39"/>
      <c r="J45" s="39"/>
      <c r="K45" s="37">
        <f t="shared" si="0"/>
        <v>45550</v>
      </c>
      <c r="L45" s="37">
        <f t="shared" si="0"/>
        <v>45551</v>
      </c>
      <c r="M45" s="37">
        <f t="shared" si="0"/>
        <v>45552</v>
      </c>
      <c r="N45" s="37">
        <f t="shared" si="0"/>
        <v>45553</v>
      </c>
      <c r="O45" s="37">
        <f t="shared" si="0"/>
        <v>45554</v>
      </c>
      <c r="P45" s="37">
        <f t="shared" si="0"/>
        <v>45555</v>
      </c>
      <c r="Q45" s="37">
        <f t="shared" si="0"/>
        <v>45556</v>
      </c>
      <c r="R45" s="2"/>
      <c r="S45" s="37">
        <f t="shared" si="1"/>
        <v>45606</v>
      </c>
      <c r="T45" s="37">
        <f t="shared" si="1"/>
        <v>45607</v>
      </c>
      <c r="U45" s="37">
        <f t="shared" si="1"/>
        <v>45608</v>
      </c>
      <c r="V45" s="37">
        <f t="shared" si="1"/>
        <v>45609</v>
      </c>
      <c r="W45" s="37">
        <f t="shared" si="1"/>
        <v>45610</v>
      </c>
      <c r="X45" s="37">
        <f t="shared" si="1"/>
        <v>45611</v>
      </c>
      <c r="Y45" s="37">
        <f t="shared" si="1"/>
        <v>45612</v>
      </c>
    </row>
    <row r="46" spans="1:26" s="4" customFormat="1" ht="9" customHeight="1">
      <c r="A46" s="253"/>
      <c r="B46" s="253"/>
      <c r="C46" s="253"/>
      <c r="D46" s="253"/>
      <c r="E46" s="253"/>
      <c r="F46" s="253"/>
      <c r="G46" s="253"/>
      <c r="H46" s="253"/>
      <c r="I46" s="39"/>
      <c r="J46" s="39"/>
      <c r="K46" s="37">
        <f t="shared" si="0"/>
        <v>45557</v>
      </c>
      <c r="L46" s="37">
        <f t="shared" si="0"/>
        <v>45558</v>
      </c>
      <c r="M46" s="37">
        <f t="shared" si="0"/>
        <v>45559</v>
      </c>
      <c r="N46" s="37">
        <f t="shared" si="0"/>
        <v>45560</v>
      </c>
      <c r="O46" s="37">
        <f t="shared" si="0"/>
        <v>45561</v>
      </c>
      <c r="P46" s="37">
        <f t="shared" si="0"/>
        <v>45562</v>
      </c>
      <c r="Q46" s="37">
        <f t="shared" si="0"/>
        <v>45563</v>
      </c>
      <c r="R46" s="2"/>
      <c r="S46" s="37">
        <f t="shared" si="1"/>
        <v>45613</v>
      </c>
      <c r="T46" s="37">
        <f t="shared" si="1"/>
        <v>45614</v>
      </c>
      <c r="U46" s="37">
        <f t="shared" si="1"/>
        <v>45615</v>
      </c>
      <c r="V46" s="37">
        <f t="shared" si="1"/>
        <v>45616</v>
      </c>
      <c r="W46" s="37">
        <f t="shared" si="1"/>
        <v>45617</v>
      </c>
      <c r="X46" s="37">
        <f t="shared" si="1"/>
        <v>45618</v>
      </c>
      <c r="Y46" s="37">
        <f t="shared" si="1"/>
        <v>45619</v>
      </c>
    </row>
    <row r="47" spans="1:26" s="4" customFormat="1" ht="9" customHeight="1">
      <c r="A47" s="295"/>
      <c r="B47" s="295"/>
      <c r="C47" s="295"/>
      <c r="D47" s="295"/>
      <c r="E47" s="295"/>
      <c r="F47" s="295"/>
      <c r="G47" s="295"/>
      <c r="H47" s="295"/>
      <c r="I47" s="39"/>
      <c r="J47" s="39"/>
      <c r="K47" s="37">
        <f t="shared" si="0"/>
        <v>45564</v>
      </c>
      <c r="L47" s="37">
        <f t="shared" si="0"/>
        <v>45565</v>
      </c>
      <c r="M47" s="37" t="str">
        <f t="shared" si="0"/>
        <v/>
      </c>
      <c r="N47" s="37" t="str">
        <f t="shared" si="0"/>
        <v/>
      </c>
      <c r="O47" s="37" t="str">
        <f t="shared" si="0"/>
        <v/>
      </c>
      <c r="P47" s="37" t="str">
        <f t="shared" si="0"/>
        <v/>
      </c>
      <c r="Q47" s="37" t="str">
        <f t="shared" si="0"/>
        <v/>
      </c>
      <c r="R47" s="2"/>
      <c r="S47" s="37">
        <f t="shared" si="1"/>
        <v>45620</v>
      </c>
      <c r="T47" s="37">
        <f t="shared" si="1"/>
        <v>45621</v>
      </c>
      <c r="U47" s="37">
        <f t="shared" si="1"/>
        <v>45622</v>
      </c>
      <c r="V47" s="37">
        <f t="shared" si="1"/>
        <v>45623</v>
      </c>
      <c r="W47" s="37">
        <f t="shared" si="1"/>
        <v>45624</v>
      </c>
      <c r="X47" s="37">
        <f t="shared" si="1"/>
        <v>45625</v>
      </c>
      <c r="Y47" s="37">
        <f t="shared" si="1"/>
        <v>45626</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45564</v>
      </c>
      <c r="B49" s="255"/>
      <c r="C49" s="255">
        <f>C50</f>
        <v>45565</v>
      </c>
      <c r="D49" s="255"/>
      <c r="E49" s="255">
        <f>E50</f>
        <v>45566</v>
      </c>
      <c r="F49" s="255"/>
      <c r="G49" s="255">
        <f>G50</f>
        <v>45567</v>
      </c>
      <c r="H49" s="255"/>
      <c r="I49" s="255">
        <f>I50</f>
        <v>45568</v>
      </c>
      <c r="J49" s="255"/>
      <c r="K49" s="255">
        <f>K50</f>
        <v>45569</v>
      </c>
      <c r="L49" s="255"/>
      <c r="M49" s="255"/>
      <c r="N49" s="255"/>
      <c r="O49" s="255"/>
      <c r="P49" s="255"/>
      <c r="Q49" s="255"/>
      <c r="R49" s="255"/>
      <c r="S49" s="255">
        <f>S50</f>
        <v>45570</v>
      </c>
      <c r="T49" s="255"/>
      <c r="U49" s="255"/>
      <c r="V49" s="255"/>
      <c r="W49" s="255"/>
      <c r="X49" s="255"/>
      <c r="Y49" s="255"/>
      <c r="Z49" s="257"/>
    </row>
    <row r="50" spans="1:30" s="10" customFormat="1" ht="19.5">
      <c r="A50" s="91">
        <f>$A$41-(WEEKDAY($A$41,1)-(開始_日-1))-IF((WEEKDAY($A$41,1)-(開始_日-1))&lt;=0,7,0)+1</f>
        <v>45564</v>
      </c>
      <c r="B50" s="12"/>
      <c r="C50" s="36">
        <f>A50+1</f>
        <v>45565</v>
      </c>
      <c r="D50" s="13"/>
      <c r="E50" s="36">
        <f>C50+1</f>
        <v>45566</v>
      </c>
      <c r="F50" s="13"/>
      <c r="G50" s="36">
        <f>E50+1</f>
        <v>45567</v>
      </c>
      <c r="H50" s="13"/>
      <c r="I50" s="36">
        <f>G50+1</f>
        <v>45568</v>
      </c>
      <c r="J50" s="150"/>
      <c r="K50" s="243">
        <f>I50+1</f>
        <v>45569</v>
      </c>
      <c r="L50" s="244"/>
      <c r="M50" s="241"/>
      <c r="N50" s="241"/>
      <c r="O50" s="241"/>
      <c r="P50" s="241"/>
      <c r="Q50" s="241"/>
      <c r="R50" s="242"/>
      <c r="S50" s="245">
        <f>K50+1</f>
        <v>45570</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151"/>
      <c r="J52" s="145"/>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45571</v>
      </c>
      <c r="B54" s="12"/>
      <c r="C54" s="36">
        <f>A54+1</f>
        <v>45572</v>
      </c>
      <c r="D54" s="93"/>
      <c r="E54" s="36">
        <f>C54+1</f>
        <v>45573</v>
      </c>
      <c r="F54" s="13"/>
      <c r="G54" s="36">
        <f>E54+1</f>
        <v>45574</v>
      </c>
      <c r="H54" s="71"/>
      <c r="I54" s="36">
        <f>G54+1</f>
        <v>45575</v>
      </c>
      <c r="J54" s="13"/>
      <c r="K54" s="243">
        <f>I54+1</f>
        <v>45576</v>
      </c>
      <c r="L54" s="244"/>
      <c r="M54" s="262"/>
      <c r="N54" s="262"/>
      <c r="O54" s="262"/>
      <c r="P54" s="262"/>
      <c r="Q54" s="262"/>
      <c r="R54" s="263"/>
      <c r="S54" s="245">
        <f>K54+1</f>
        <v>45577</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181"/>
      <c r="D57" s="182"/>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45578</v>
      </c>
      <c r="B58" s="12"/>
      <c r="C58" s="183">
        <f>A58+1</f>
        <v>45579</v>
      </c>
      <c r="D58" s="184" t="s">
        <v>70</v>
      </c>
      <c r="E58" s="36">
        <f>C58+1</f>
        <v>45580</v>
      </c>
      <c r="F58" s="13"/>
      <c r="G58" s="36">
        <f>E58+1</f>
        <v>45581</v>
      </c>
      <c r="I58" s="36">
        <f>G58+1</f>
        <v>45582</v>
      </c>
      <c r="J58" s="13"/>
      <c r="K58" s="243">
        <f>I58+1</f>
        <v>45583</v>
      </c>
      <c r="L58" s="244"/>
      <c r="M58" s="241"/>
      <c r="N58" s="241"/>
      <c r="O58" s="241"/>
      <c r="P58" s="241"/>
      <c r="Q58" s="241"/>
      <c r="R58" s="242"/>
      <c r="S58" s="245">
        <f>K58+1</f>
        <v>45584</v>
      </c>
      <c r="T58" s="246"/>
      <c r="U58" s="284"/>
      <c r="V58" s="284"/>
      <c r="W58" s="284"/>
      <c r="X58" s="284"/>
      <c r="Y58" s="284"/>
      <c r="Z58" s="285"/>
    </row>
    <row r="59" spans="1:30" s="10" customFormat="1" ht="16">
      <c r="A59" s="43"/>
      <c r="B59" s="70"/>
      <c r="C59" s="45"/>
      <c r="D59" s="71"/>
      <c r="E59" s="45"/>
      <c r="F59" s="71"/>
      <c r="G59" s="45"/>
      <c r="H59" s="71"/>
      <c r="I59" s="45"/>
      <c r="J59" s="71"/>
      <c r="K59" s="45"/>
      <c r="L59" s="47"/>
      <c r="M59" s="72"/>
      <c r="N59" s="72"/>
      <c r="O59" s="72"/>
      <c r="P59" s="72"/>
      <c r="Q59" s="72"/>
      <c r="R59" s="71"/>
      <c r="S59" s="43"/>
      <c r="T59" s="48"/>
      <c r="U59" s="296"/>
      <c r="V59" s="296"/>
      <c r="W59" s="296"/>
      <c r="X59" s="296"/>
      <c r="Y59" s="296"/>
      <c r="Z59" s="297"/>
    </row>
    <row r="60" spans="1:30" s="10" customFormat="1" ht="16">
      <c r="A60" s="49"/>
      <c r="B60" s="54"/>
      <c r="C60" s="51"/>
      <c r="D60" s="134" t="s">
        <v>69</v>
      </c>
      <c r="E60" s="51"/>
      <c r="F60" s="52"/>
      <c r="G60" s="51"/>
      <c r="H60" s="52"/>
      <c r="I60" s="51"/>
      <c r="J60" s="52"/>
      <c r="K60" s="51"/>
      <c r="L60" s="53"/>
      <c r="M60" s="53"/>
      <c r="N60" s="53"/>
      <c r="O60" s="53"/>
      <c r="P60" s="53"/>
      <c r="Q60" s="53"/>
      <c r="R60" s="52"/>
      <c r="S60" s="49"/>
      <c r="T60" s="185" t="s">
        <v>72</v>
      </c>
      <c r="U60" s="298" t="s">
        <v>71</v>
      </c>
      <c r="V60" s="298"/>
      <c r="W60" s="298"/>
      <c r="X60" s="298"/>
      <c r="Y60" s="298"/>
      <c r="Z60" s="298"/>
    </row>
    <row r="61" spans="1:30" s="15" customFormat="1" ht="16">
      <c r="A61" s="62"/>
      <c r="B61" s="75"/>
      <c r="C61" s="64"/>
      <c r="D61" s="149" t="s">
        <v>40</v>
      </c>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f>S58+1</f>
        <v>45585</v>
      </c>
      <c r="B62" s="12"/>
      <c r="C62" s="36">
        <f>A62+1</f>
        <v>45586</v>
      </c>
      <c r="D62" s="13"/>
      <c r="E62" s="36">
        <f>C62+1</f>
        <v>45587</v>
      </c>
      <c r="F62" s="13"/>
      <c r="G62" s="36">
        <f>E62+1</f>
        <v>45588</v>
      </c>
      <c r="H62" s="71"/>
      <c r="I62" s="36">
        <f>G62+1</f>
        <v>45589</v>
      </c>
      <c r="J62" s="13"/>
      <c r="K62" s="243">
        <f>I62+1</f>
        <v>45590</v>
      </c>
      <c r="L62" s="244"/>
      <c r="M62" s="241"/>
      <c r="N62" s="241"/>
      <c r="O62" s="241"/>
      <c r="P62" s="241"/>
      <c r="Q62" s="241"/>
      <c r="R62" s="242"/>
      <c r="S62" s="245">
        <f>K62+1</f>
        <v>45591</v>
      </c>
      <c r="T62" s="246"/>
      <c r="U62" s="236"/>
      <c r="V62" s="236"/>
      <c r="W62" s="236"/>
      <c r="X62" s="236"/>
      <c r="Y62" s="236"/>
      <c r="Z62" s="237"/>
    </row>
    <row r="63" spans="1:30" s="10" customFormat="1" ht="16">
      <c r="A63" s="43"/>
      <c r="B63" s="70"/>
      <c r="C63" s="45"/>
      <c r="D63" s="71"/>
      <c r="E63" s="45"/>
      <c r="F63" s="71"/>
      <c r="G63" s="45"/>
      <c r="H63" s="71"/>
      <c r="I63" s="45"/>
      <c r="J63" s="71"/>
      <c r="K63" s="45"/>
      <c r="L63" s="47"/>
      <c r="M63" s="72"/>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45592</v>
      </c>
      <c r="B66" s="12"/>
      <c r="C66" s="36">
        <f>A66+1</f>
        <v>45593</v>
      </c>
      <c r="D66" s="13"/>
      <c r="E66" s="36">
        <f>C66+1</f>
        <v>45594</v>
      </c>
      <c r="F66" s="13"/>
      <c r="G66" s="36">
        <f>E66+1</f>
        <v>45595</v>
      </c>
      <c r="H66" s="71"/>
      <c r="I66" s="36">
        <f>G66+1</f>
        <v>45596</v>
      </c>
      <c r="J66" s="13"/>
      <c r="K66" s="243">
        <f>I66+1</f>
        <v>45597</v>
      </c>
      <c r="L66" s="244"/>
      <c r="M66" s="241"/>
      <c r="N66" s="241"/>
      <c r="O66" s="241"/>
      <c r="P66" s="241"/>
      <c r="Q66" s="241"/>
      <c r="R66" s="242"/>
      <c r="S66" s="245">
        <f>K66+1</f>
        <v>45598</v>
      </c>
      <c r="T66" s="246"/>
      <c r="U66" s="236"/>
      <c r="V66" s="236"/>
      <c r="W66" s="236"/>
      <c r="X66" s="236"/>
      <c r="Y66" s="236"/>
      <c r="Z66" s="237"/>
    </row>
    <row r="67" spans="1:26" s="10" customFormat="1" ht="16">
      <c r="A67" s="43"/>
      <c r="B67" s="70"/>
      <c r="C67" s="45"/>
      <c r="D67" s="71"/>
      <c r="E67" s="45"/>
      <c r="F67" s="71"/>
      <c r="G67" s="45"/>
      <c r="H67" s="71"/>
      <c r="I67" s="45"/>
      <c r="J67" s="71"/>
      <c r="K67" s="45"/>
      <c r="L67" s="47"/>
      <c r="M67" s="72"/>
      <c r="N67" s="72"/>
      <c r="O67" s="72"/>
      <c r="P67" s="72"/>
      <c r="Q67" s="72"/>
      <c r="R67" s="71"/>
      <c r="S67" s="43"/>
      <c r="T67" s="48"/>
      <c r="U67" s="70"/>
      <c r="V67" s="70"/>
      <c r="W67" s="70"/>
      <c r="X67" s="70"/>
      <c r="Y67" s="70"/>
      <c r="Z67" s="73"/>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45599</v>
      </c>
      <c r="B70" s="12"/>
      <c r="C70" s="36">
        <f>A70+1</f>
        <v>45600</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c r="A71" s="43"/>
      <c r="B71" s="44"/>
      <c r="C71" s="45"/>
      <c r="D71" s="46"/>
      <c r="E71" s="55"/>
      <c r="F71" s="56"/>
      <c r="G71" s="56"/>
      <c r="H71" s="56"/>
      <c r="I71" s="56"/>
      <c r="J71" s="56"/>
      <c r="K71" s="56"/>
      <c r="L71" s="56"/>
      <c r="M71" s="56"/>
      <c r="N71" s="56"/>
      <c r="O71" s="56"/>
      <c r="P71" s="56"/>
      <c r="Q71" s="56"/>
      <c r="R71" s="56"/>
      <c r="S71" s="56"/>
      <c r="T71" s="56"/>
      <c r="U71" s="56"/>
      <c r="V71" s="56"/>
      <c r="W71" s="56"/>
      <c r="X71" s="56"/>
      <c r="Y71" s="56"/>
      <c r="Z71" s="57"/>
    </row>
    <row r="72" spans="1:26" ht="16">
      <c r="A72" s="49"/>
      <c r="B72" s="54"/>
      <c r="C72" s="51"/>
      <c r="D72" s="52"/>
      <c r="E72" s="58"/>
      <c r="F72" s="59"/>
      <c r="G72" s="59"/>
      <c r="H72" s="59"/>
      <c r="I72" s="59"/>
      <c r="J72" s="59"/>
      <c r="K72" s="60"/>
      <c r="L72" s="60"/>
      <c r="M72" s="60"/>
      <c r="N72" s="60"/>
      <c r="O72" s="60"/>
      <c r="P72" s="60"/>
      <c r="Q72" s="60"/>
      <c r="R72" s="60"/>
      <c r="S72" s="60"/>
      <c r="T72" s="60"/>
      <c r="U72" s="60"/>
      <c r="V72" s="60"/>
      <c r="W72" s="60"/>
      <c r="X72" s="60"/>
      <c r="Y72" s="60"/>
      <c r="Z72" s="61"/>
    </row>
    <row r="73" spans="1:26" s="10" customFormat="1" ht="16">
      <c r="A73" s="62"/>
      <c r="B73" s="75"/>
      <c r="C73" s="64"/>
      <c r="D73" s="65"/>
      <c r="E73" s="66"/>
      <c r="F73" s="67"/>
      <c r="G73" s="67"/>
      <c r="H73" s="67"/>
      <c r="I73" s="67"/>
      <c r="J73" s="67"/>
      <c r="K73" s="68"/>
      <c r="L73" s="68"/>
      <c r="M73" s="68"/>
      <c r="N73" s="68"/>
      <c r="O73" s="68"/>
      <c r="P73" s="68"/>
      <c r="Q73" s="68"/>
      <c r="R73" s="68"/>
      <c r="S73" s="68"/>
      <c r="T73" s="68"/>
      <c r="U73" s="68"/>
      <c r="V73" s="68"/>
      <c r="W73" s="68"/>
      <c r="X73" s="68"/>
      <c r="Y73" s="68"/>
      <c r="Z73" s="69"/>
    </row>
  </sheetData>
  <mergeCells count="34">
    <mergeCell ref="D2:O3"/>
    <mergeCell ref="C4:R8"/>
    <mergeCell ref="K66:L66"/>
    <mergeCell ref="M66:R66"/>
    <mergeCell ref="S66:T66"/>
    <mergeCell ref="K58:L58"/>
    <mergeCell ref="M58:R58"/>
    <mergeCell ref="S58:T58"/>
    <mergeCell ref="K50:L50"/>
    <mergeCell ref="M50:R50"/>
    <mergeCell ref="S50:T50"/>
    <mergeCell ref="S54:T54"/>
    <mergeCell ref="U54:Z54"/>
    <mergeCell ref="U66:Z66"/>
    <mergeCell ref="K62:L62"/>
    <mergeCell ref="M62:R62"/>
    <mergeCell ref="S62:T62"/>
    <mergeCell ref="U62:Z62"/>
    <mergeCell ref="U59:Z59"/>
    <mergeCell ref="U60:Z60"/>
    <mergeCell ref="U58:Z58"/>
    <mergeCell ref="K54:L54"/>
    <mergeCell ref="M54:R54"/>
    <mergeCell ref="U50:Z50"/>
    <mergeCell ref="A41:H47"/>
    <mergeCell ref="K41:Q41"/>
    <mergeCell ref="S41:Y41"/>
    <mergeCell ref="A49:B49"/>
    <mergeCell ref="C49:D49"/>
    <mergeCell ref="E49:F49"/>
    <mergeCell ref="G49:H49"/>
    <mergeCell ref="I49:J49"/>
    <mergeCell ref="K49:R49"/>
    <mergeCell ref="S49:Z49"/>
  </mergeCells>
  <phoneticPr fontId="21"/>
  <conditionalFormatting sqref="A50:A51 C50:C51 E50:E51 G50:G51 K50:K51 S50:S51 A54:A55 C54:C55 E54:E55 G54:G55 I54:I55 K54:K55 S54:S55 A58:A59 C58:C59 E58:E59 G58:G59 I58:I59 K58:K59 S58:S59 D60:D61 A62:A63 C62:C63 E62:E63 G62:G63 I62:I63 K62:K63 S62:S63 A66:A67 C66:C67 E66:E67 G66:G67 I66:I67 K66:K67 S66:S67 A70:A71 C70:C71">
    <cfRule type="expression" dxfId="63" priority="5">
      <formula>MONTH(A50)&lt;&gt;MONTH($A$41)</formula>
    </cfRule>
    <cfRule type="expression" dxfId="62" priority="6">
      <formula>OR(WEEKDAY(A50,1)=1,WEEKDAY(A50,1)=7)</formula>
    </cfRule>
  </conditionalFormatting>
  <conditionalFormatting sqref="I50:I51">
    <cfRule type="expression" dxfId="61" priority="3">
      <formula>MONTH(I50)&lt;&gt;MONTH($A$41)</formula>
    </cfRule>
    <cfRule type="expression" dxfId="60" priority="4">
      <formula>OR(WEEKDAY(I50,1)=1,WEEKDAY(I50,1)=7)</formula>
    </cfRule>
  </conditionalFormatting>
  <hyperlinks>
    <hyperlink ref="K73:Z73" r:id="rId1" display="https://www.vertex42.com/calendars/" xr:uid="{00000000-0004-0000-0600-000000000000}"/>
    <hyperlink ref="K72:Z72" r:id="rId2" display="Calendar Templates by Vertex42" xr:uid="{00000000-0004-0000-0600-000001000000}"/>
  </hyperlinks>
  <printOptions horizontalCentered="1"/>
  <pageMargins left="3.937007874015748E-2" right="3.937007874015748E-2" top="0.35433070866141736" bottom="0.74803149606299213" header="0.31496062992125984" footer="0.31496062992125984"/>
  <pageSetup paperSize="9" scale="61" fitToWidth="0" fitToHeight="0"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73"/>
  <sheetViews>
    <sheetView showGridLines="0" view="pageBreakPreview" zoomScale="70" zoomScaleNormal="100" zoomScaleSheetLayoutView="70" workbookViewId="0">
      <selection activeCell="A41" sqref="A41:H47"/>
    </sheetView>
  </sheetViews>
  <sheetFormatPr defaultColWidth="9" defaultRowHeight="13.5"/>
  <cols>
    <col min="1" max="1" width="4.75" style="17"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7" width="2.33203125" style="17" customWidth="1"/>
    <col min="18" max="18" width="1.4140625" style="17" customWidth="1"/>
    <col min="19" max="25" width="2.33203125" style="17" customWidth="1"/>
    <col min="26" max="26" width="1.4140625" style="17" customWidth="1"/>
    <col min="27"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61" t="s">
        <v>32</v>
      </c>
      <c r="E2" s="261"/>
      <c r="F2" s="261"/>
      <c r="G2" s="261"/>
      <c r="H2" s="261"/>
      <c r="I2" s="261"/>
      <c r="J2" s="261"/>
      <c r="K2" s="261"/>
      <c r="L2" s="261"/>
      <c r="M2" s="261"/>
      <c r="N2" s="261"/>
      <c r="O2" s="261"/>
      <c r="P2" s="83"/>
      <c r="Q2" s="83"/>
      <c r="R2" s="83"/>
      <c r="S2" s="83"/>
      <c r="T2" s="83"/>
      <c r="U2" s="83"/>
      <c r="V2" s="83"/>
      <c r="W2" s="83"/>
      <c r="X2" s="38"/>
      <c r="Y2" s="38"/>
      <c r="Z2" s="38"/>
    </row>
    <row r="3" spans="1:26" s="10" customFormat="1" ht="14.25" customHeight="1">
      <c r="A3" s="38"/>
      <c r="B3" s="83"/>
      <c r="C3" s="83"/>
      <c r="D3" s="261"/>
      <c r="E3" s="261"/>
      <c r="F3" s="261"/>
      <c r="G3" s="261"/>
      <c r="H3" s="261"/>
      <c r="I3" s="261"/>
      <c r="J3" s="261"/>
      <c r="K3" s="261"/>
      <c r="L3" s="261"/>
      <c r="M3" s="261"/>
      <c r="N3" s="261"/>
      <c r="O3" s="261"/>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s="87"/>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DATE('４月'!AD56,'４月'!AD57+7,1)</f>
        <v>45597</v>
      </c>
      <c r="B41" s="252"/>
      <c r="C41" s="253"/>
      <c r="D41" s="253"/>
      <c r="E41" s="253"/>
      <c r="F41" s="253"/>
      <c r="G41" s="253"/>
      <c r="H41" s="253"/>
      <c r="I41" s="39"/>
      <c r="J41" s="39"/>
      <c r="K41" s="256">
        <f>DATE(YEAR(A41),MONTH(A41)-1,1)</f>
        <v>45566</v>
      </c>
      <c r="L41" s="256"/>
      <c r="M41" s="256"/>
      <c r="N41" s="256"/>
      <c r="O41" s="256"/>
      <c r="P41" s="256"/>
      <c r="Q41" s="256"/>
      <c r="R41" s="42"/>
      <c r="S41" s="256">
        <f>DATE(YEAR(A41),MONTH(A41)+1,1)</f>
        <v>45627</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f t="shared" si="0"/>
        <v>45566</v>
      </c>
      <c r="N43" s="37">
        <f t="shared" si="0"/>
        <v>45567</v>
      </c>
      <c r="O43" s="37">
        <f t="shared" si="0"/>
        <v>45568</v>
      </c>
      <c r="P43" s="37">
        <f t="shared" si="0"/>
        <v>45569</v>
      </c>
      <c r="Q43" s="37">
        <f t="shared" si="0"/>
        <v>45570</v>
      </c>
      <c r="R43" s="2"/>
      <c r="S43" s="37">
        <f t="shared" ref="S43:Y48" si="1">IF(MONTH($S$41)&lt;&gt;MONTH($S$41-(WEEKDAY($S$41,1)-(開始_日-1))-IF((WEEKDAY($S$41,1)-(開始_日-1))&lt;=0,7,0)+(ROW(S43)-ROW($S$43))*7+(COLUMN(S43)-COLUMN($S$43)+1)),"",$S$41-(WEEKDAY($S$41,1)-(開始_日-1))-IF((WEEKDAY($S$41,1)-(開始_日-1))&lt;=0,7,0)+(ROW(S43)-ROW($S$43))*7+(COLUMN(S43)-COLUMN($S$43)+1))</f>
        <v>45627</v>
      </c>
      <c r="T43" s="37">
        <f t="shared" si="1"/>
        <v>45628</v>
      </c>
      <c r="U43" s="37">
        <f t="shared" si="1"/>
        <v>45629</v>
      </c>
      <c r="V43" s="37">
        <f t="shared" si="1"/>
        <v>45630</v>
      </c>
      <c r="W43" s="37">
        <f t="shared" si="1"/>
        <v>45631</v>
      </c>
      <c r="X43" s="37">
        <f t="shared" si="1"/>
        <v>45632</v>
      </c>
      <c r="Y43" s="37">
        <f t="shared" si="1"/>
        <v>45633</v>
      </c>
    </row>
    <row r="44" spans="1:26" s="4" customFormat="1" ht="9" customHeight="1">
      <c r="A44" s="253"/>
      <c r="B44" s="253"/>
      <c r="C44" s="253"/>
      <c r="D44" s="253"/>
      <c r="E44" s="253"/>
      <c r="F44" s="253"/>
      <c r="G44" s="253"/>
      <c r="H44" s="253"/>
      <c r="I44" s="1"/>
      <c r="J44" s="1"/>
      <c r="K44" s="37">
        <f t="shared" si="0"/>
        <v>45571</v>
      </c>
      <c r="L44" s="37">
        <f t="shared" si="0"/>
        <v>45572</v>
      </c>
      <c r="M44" s="37">
        <f t="shared" si="0"/>
        <v>45573</v>
      </c>
      <c r="N44" s="37">
        <f t="shared" si="0"/>
        <v>45574</v>
      </c>
      <c r="O44" s="37">
        <f t="shared" si="0"/>
        <v>45575</v>
      </c>
      <c r="P44" s="37">
        <f t="shared" si="0"/>
        <v>45576</v>
      </c>
      <c r="Q44" s="37">
        <f t="shared" si="0"/>
        <v>45577</v>
      </c>
      <c r="R44" s="2"/>
      <c r="S44" s="37">
        <f t="shared" si="1"/>
        <v>45634</v>
      </c>
      <c r="T44" s="37">
        <f t="shared" si="1"/>
        <v>45635</v>
      </c>
      <c r="U44" s="37">
        <f t="shared" si="1"/>
        <v>45636</v>
      </c>
      <c r="V44" s="37">
        <f t="shared" si="1"/>
        <v>45637</v>
      </c>
      <c r="W44" s="37">
        <f t="shared" si="1"/>
        <v>45638</v>
      </c>
      <c r="X44" s="37">
        <f t="shared" si="1"/>
        <v>45639</v>
      </c>
      <c r="Y44" s="37">
        <f t="shared" si="1"/>
        <v>45640</v>
      </c>
    </row>
    <row r="45" spans="1:26" s="4" customFormat="1" ht="9" customHeight="1">
      <c r="A45" s="253"/>
      <c r="B45" s="253"/>
      <c r="C45" s="253"/>
      <c r="D45" s="253"/>
      <c r="E45" s="253"/>
      <c r="F45" s="253"/>
      <c r="G45" s="253"/>
      <c r="H45" s="252"/>
      <c r="I45" s="39"/>
      <c r="J45" s="39"/>
      <c r="K45" s="37">
        <f t="shared" si="0"/>
        <v>45578</v>
      </c>
      <c r="L45" s="37">
        <f t="shared" si="0"/>
        <v>45579</v>
      </c>
      <c r="M45" s="37">
        <f t="shared" si="0"/>
        <v>45580</v>
      </c>
      <c r="N45" s="37">
        <f t="shared" si="0"/>
        <v>45581</v>
      </c>
      <c r="O45" s="37">
        <f t="shared" si="0"/>
        <v>45582</v>
      </c>
      <c r="P45" s="37">
        <f t="shared" si="0"/>
        <v>45583</v>
      </c>
      <c r="Q45" s="37">
        <f t="shared" si="0"/>
        <v>45584</v>
      </c>
      <c r="R45" s="2"/>
      <c r="S45" s="37">
        <f t="shared" si="1"/>
        <v>45641</v>
      </c>
      <c r="T45" s="37">
        <f t="shared" si="1"/>
        <v>45642</v>
      </c>
      <c r="U45" s="37">
        <f t="shared" si="1"/>
        <v>45643</v>
      </c>
      <c r="V45" s="37">
        <f t="shared" si="1"/>
        <v>45644</v>
      </c>
      <c r="W45" s="37">
        <f t="shared" si="1"/>
        <v>45645</v>
      </c>
      <c r="X45" s="37">
        <f t="shared" si="1"/>
        <v>45646</v>
      </c>
      <c r="Y45" s="37">
        <f t="shared" si="1"/>
        <v>45647</v>
      </c>
    </row>
    <row r="46" spans="1:26" s="4" customFormat="1" ht="9" customHeight="1">
      <c r="A46" s="253"/>
      <c r="B46" s="253"/>
      <c r="C46" s="253"/>
      <c r="D46" s="253"/>
      <c r="E46" s="253"/>
      <c r="F46" s="253"/>
      <c r="G46" s="253"/>
      <c r="H46" s="253"/>
      <c r="I46" s="39"/>
      <c r="J46" s="39"/>
      <c r="K46" s="37">
        <f t="shared" si="0"/>
        <v>45585</v>
      </c>
      <c r="L46" s="37">
        <f t="shared" si="0"/>
        <v>45586</v>
      </c>
      <c r="M46" s="37">
        <f t="shared" si="0"/>
        <v>45587</v>
      </c>
      <c r="N46" s="37">
        <f t="shared" si="0"/>
        <v>45588</v>
      </c>
      <c r="O46" s="37">
        <f t="shared" si="0"/>
        <v>45589</v>
      </c>
      <c r="P46" s="37">
        <f t="shared" si="0"/>
        <v>45590</v>
      </c>
      <c r="Q46" s="37">
        <f t="shared" si="0"/>
        <v>45591</v>
      </c>
      <c r="R46" s="2"/>
      <c r="S46" s="37">
        <f t="shared" si="1"/>
        <v>45648</v>
      </c>
      <c r="T46" s="37">
        <f t="shared" si="1"/>
        <v>45649</v>
      </c>
      <c r="U46" s="37">
        <f t="shared" si="1"/>
        <v>45650</v>
      </c>
      <c r="V46" s="37">
        <f t="shared" si="1"/>
        <v>45651</v>
      </c>
      <c r="W46" s="37">
        <f t="shared" si="1"/>
        <v>45652</v>
      </c>
      <c r="X46" s="37">
        <f t="shared" si="1"/>
        <v>45653</v>
      </c>
      <c r="Y46" s="37">
        <f t="shared" si="1"/>
        <v>45654</v>
      </c>
    </row>
    <row r="47" spans="1:26" s="4" customFormat="1" ht="9" customHeight="1">
      <c r="A47" s="253"/>
      <c r="B47" s="253"/>
      <c r="C47" s="253"/>
      <c r="D47" s="253"/>
      <c r="E47" s="253"/>
      <c r="F47" s="253"/>
      <c r="G47" s="253"/>
      <c r="H47" s="253"/>
      <c r="I47" s="39"/>
      <c r="J47" s="39"/>
      <c r="K47" s="37">
        <f t="shared" si="0"/>
        <v>45592</v>
      </c>
      <c r="L47" s="37">
        <f t="shared" si="0"/>
        <v>45593</v>
      </c>
      <c r="M47" s="37">
        <f t="shared" si="0"/>
        <v>45594</v>
      </c>
      <c r="N47" s="37">
        <f t="shared" si="0"/>
        <v>45595</v>
      </c>
      <c r="O47" s="37">
        <f t="shared" si="0"/>
        <v>45596</v>
      </c>
      <c r="P47" s="37" t="str">
        <f t="shared" si="0"/>
        <v/>
      </c>
      <c r="Q47" s="37" t="str">
        <f t="shared" si="0"/>
        <v/>
      </c>
      <c r="R47" s="2"/>
      <c r="S47" s="37">
        <f t="shared" si="1"/>
        <v>45655</v>
      </c>
      <c r="T47" s="37">
        <f t="shared" si="1"/>
        <v>45656</v>
      </c>
      <c r="U47" s="37">
        <f t="shared" si="1"/>
        <v>45657</v>
      </c>
      <c r="V47" s="37" t="str">
        <f t="shared" si="1"/>
        <v/>
      </c>
      <c r="W47" s="37" t="str">
        <f t="shared" si="1"/>
        <v/>
      </c>
      <c r="X47" s="37" t="str">
        <f t="shared" si="1"/>
        <v/>
      </c>
      <c r="Y47" s="37" t="str">
        <f t="shared" si="1"/>
        <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str">
        <f t="shared" si="1"/>
        <v/>
      </c>
      <c r="T48" s="37" t="str">
        <f t="shared" si="1"/>
        <v/>
      </c>
      <c r="U48" s="37" t="str">
        <f t="shared" si="1"/>
        <v/>
      </c>
      <c r="V48" s="37" t="str">
        <f t="shared" si="1"/>
        <v/>
      </c>
      <c r="W48" s="37" t="str">
        <f t="shared" si="1"/>
        <v/>
      </c>
      <c r="X48" s="37" t="str">
        <f t="shared" si="1"/>
        <v/>
      </c>
      <c r="Y48" s="37" t="str">
        <f t="shared" si="1"/>
        <v/>
      </c>
      <c r="Z48" s="8"/>
    </row>
    <row r="49" spans="1:30" s="10" customFormat="1" ht="19.5" customHeight="1">
      <c r="A49" s="254">
        <f>A50</f>
        <v>45592</v>
      </c>
      <c r="B49" s="255"/>
      <c r="C49" s="255">
        <f>C50</f>
        <v>45593</v>
      </c>
      <c r="D49" s="255"/>
      <c r="E49" s="255">
        <f>E50</f>
        <v>45594</v>
      </c>
      <c r="F49" s="255"/>
      <c r="G49" s="255">
        <f>G50</f>
        <v>45595</v>
      </c>
      <c r="H49" s="255"/>
      <c r="I49" s="255">
        <f>I50</f>
        <v>45596</v>
      </c>
      <c r="J49" s="255"/>
      <c r="K49" s="255">
        <f>K50</f>
        <v>45597</v>
      </c>
      <c r="L49" s="255"/>
      <c r="M49" s="255"/>
      <c r="N49" s="255"/>
      <c r="O49" s="255"/>
      <c r="P49" s="255"/>
      <c r="Q49" s="255"/>
      <c r="R49" s="255"/>
      <c r="S49" s="255">
        <f>S50</f>
        <v>45598</v>
      </c>
      <c r="T49" s="255"/>
      <c r="U49" s="255"/>
      <c r="V49" s="255"/>
      <c r="W49" s="255"/>
      <c r="X49" s="255"/>
      <c r="Y49" s="255"/>
      <c r="Z49" s="257"/>
    </row>
    <row r="50" spans="1:30" s="10" customFormat="1" ht="19.5">
      <c r="A50" s="91">
        <f>$A$41-(WEEKDAY($A$41,1)-(開始_日-1))-IF((WEEKDAY($A$41,1)-(開始_日-1))&lt;=0,7,0)+1</f>
        <v>45592</v>
      </c>
      <c r="B50" s="12"/>
      <c r="C50" s="36">
        <f>A50+1</f>
        <v>45593</v>
      </c>
      <c r="D50" s="13"/>
      <c r="E50" s="36">
        <f>C50+1</f>
        <v>45594</v>
      </c>
      <c r="F50" s="93"/>
      <c r="G50" s="36">
        <f>E50+1</f>
        <v>45595</v>
      </c>
      <c r="H50" s="100"/>
      <c r="I50" s="36">
        <f>G50+1</f>
        <v>45596</v>
      </c>
      <c r="J50" s="100"/>
      <c r="K50" s="243">
        <f>I50+1</f>
        <v>45597</v>
      </c>
      <c r="L50" s="244"/>
      <c r="S50" s="245">
        <f>K50+1</f>
        <v>45598</v>
      </c>
      <c r="T50" s="246"/>
      <c r="U50" s="236"/>
      <c r="V50" s="236"/>
      <c r="W50" s="236"/>
      <c r="X50" s="236"/>
      <c r="Y50" s="236"/>
      <c r="Z50" s="237"/>
    </row>
    <row r="51" spans="1:30" s="10" customFormat="1" ht="16">
      <c r="A51" s="43"/>
      <c r="B51" s="70"/>
      <c r="C51" s="45"/>
      <c r="D51" s="71"/>
      <c r="E51" s="45"/>
      <c r="F51" s="71"/>
      <c r="G51" s="106"/>
      <c r="H51" s="71"/>
      <c r="I51" s="106"/>
      <c r="J51" s="71"/>
      <c r="K51" s="106"/>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114"/>
      <c r="H52" s="52"/>
      <c r="I52" s="58"/>
      <c r="J52" s="52"/>
      <c r="K52" s="51"/>
      <c r="L52" s="58"/>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45599</v>
      </c>
      <c r="B54" s="186" t="s">
        <v>23</v>
      </c>
      <c r="C54" s="187">
        <v>4</v>
      </c>
      <c r="D54" s="186"/>
      <c r="E54" s="187">
        <v>5</v>
      </c>
      <c r="F54" s="186"/>
      <c r="G54" s="189">
        <v>6</v>
      </c>
      <c r="H54" s="112" t="s">
        <v>22</v>
      </c>
      <c r="I54" s="36" t="e">
        <f>#REF!+1</f>
        <v>#REF!</v>
      </c>
      <c r="J54" s="13"/>
      <c r="K54" s="243" t="e">
        <f>I54+1</f>
        <v>#REF!</v>
      </c>
      <c r="L54" s="244"/>
      <c r="M54" s="300"/>
      <c r="N54" s="300"/>
      <c r="O54" s="300"/>
      <c r="P54" s="300"/>
      <c r="Q54" s="300"/>
      <c r="R54" s="301"/>
      <c r="S54" s="245" t="e">
        <f>K54+1</f>
        <v>#REF!</v>
      </c>
      <c r="T54" s="246"/>
      <c r="U54" s="236"/>
      <c r="V54" s="236"/>
      <c r="W54" s="236"/>
      <c r="X54" s="236"/>
      <c r="Y54" s="236"/>
      <c r="Z54" s="237"/>
    </row>
    <row r="55" spans="1:30" s="10" customFormat="1" ht="16">
      <c r="A55" s="43"/>
      <c r="B55" s="70"/>
      <c r="C55" s="45"/>
      <c r="D55" s="188" t="s">
        <v>73</v>
      </c>
      <c r="E55" s="72"/>
      <c r="F55" s="72"/>
      <c r="G55" s="190"/>
      <c r="H55" s="72"/>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8" t="s">
        <v>47</v>
      </c>
      <c r="E56" s="125"/>
      <c r="F56" s="53"/>
      <c r="G56" s="125"/>
      <c r="H56" s="53"/>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22">
      <c r="A58" s="91" t="e">
        <f>S54+1</f>
        <v>#REF!</v>
      </c>
      <c r="B58" s="12"/>
      <c r="C58" s="36" t="e">
        <f>A58+1</f>
        <v>#REF!</v>
      </c>
      <c r="D58" s="13"/>
      <c r="E58" s="36" t="e">
        <f>C58+1</f>
        <v>#REF!</v>
      </c>
      <c r="F58" s="13"/>
      <c r="G58" s="36" t="e">
        <f>E58+1</f>
        <v>#REF!</v>
      </c>
      <c r="H58" s="13"/>
      <c r="I58" s="36" t="e">
        <f>G58+1</f>
        <v>#REF!</v>
      </c>
      <c r="J58" s="13"/>
      <c r="K58" s="243" t="e">
        <f>I58+1</f>
        <v>#REF!</v>
      </c>
      <c r="L58" s="244"/>
      <c r="M58" s="241"/>
      <c r="N58" s="241"/>
      <c r="O58" s="241"/>
      <c r="P58" s="241"/>
      <c r="Q58" s="241"/>
      <c r="R58" s="242"/>
      <c r="S58" s="245" t="e">
        <f>K58+1</f>
        <v>#REF!</v>
      </c>
      <c r="T58" s="246"/>
      <c r="U58" s="113" t="s">
        <v>22</v>
      </c>
      <c r="V58" s="81"/>
      <c r="W58" s="81"/>
      <c r="X58" s="81"/>
      <c r="Y58" s="81"/>
      <c r="Z58" s="82"/>
    </row>
    <row r="59" spans="1:30" s="10" customFormat="1" ht="16">
      <c r="A59" s="43"/>
      <c r="B59" s="70"/>
      <c r="C59" s="45"/>
      <c r="D59" s="71"/>
      <c r="E59" s="45"/>
      <c r="F59" s="71"/>
      <c r="G59" s="45"/>
      <c r="H59" s="71"/>
      <c r="I59" s="45"/>
      <c r="J59" s="95"/>
      <c r="K59" s="45"/>
      <c r="L59" s="47"/>
      <c r="M59" s="72"/>
      <c r="N59" s="72"/>
      <c r="O59" s="72"/>
      <c r="P59" s="72"/>
      <c r="Q59" s="72"/>
      <c r="R59" s="71"/>
      <c r="S59" s="43"/>
      <c r="T59" s="48"/>
      <c r="U59" s="50"/>
      <c r="V59" s="70"/>
      <c r="W59" s="70"/>
      <c r="X59" s="70"/>
      <c r="Y59" s="70"/>
      <c r="Z59" s="73"/>
    </row>
    <row r="60" spans="1:30" s="10" customFormat="1" ht="16">
      <c r="A60" s="49"/>
      <c r="B60" s="54"/>
      <c r="C60" s="51"/>
      <c r="D60" s="52"/>
      <c r="E60" s="51"/>
      <c r="F60" s="52"/>
      <c r="G60" s="51"/>
      <c r="H60" s="52"/>
      <c r="I60" s="51"/>
      <c r="J60" s="96"/>
      <c r="K60" s="51"/>
      <c r="L60" s="53"/>
      <c r="M60" s="53"/>
      <c r="N60" s="53"/>
      <c r="O60" s="53"/>
      <c r="P60" s="53"/>
      <c r="Q60" s="53"/>
      <c r="R60" s="52"/>
      <c r="S60" s="49"/>
      <c r="T60" s="50"/>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19.5">
      <c r="A62" s="91" t="e">
        <f>S58+1</f>
        <v>#REF!</v>
      </c>
      <c r="B62" s="12"/>
      <c r="C62" s="36" t="e">
        <f>A62+1</f>
        <v>#REF!</v>
      </c>
      <c r="D62" s="93"/>
      <c r="E62" s="36" t="e">
        <f>C62+1</f>
        <v>#REF!</v>
      </c>
      <c r="F62" s="93"/>
      <c r="G62" s="36" t="e">
        <f>E62+1</f>
        <v>#REF!</v>
      </c>
      <c r="H62" s="112" t="s">
        <v>22</v>
      </c>
      <c r="I62" s="92" t="e">
        <f>G62+1</f>
        <v>#REF!</v>
      </c>
      <c r="J62" s="155" t="s">
        <v>24</v>
      </c>
      <c r="K62" s="243" t="e">
        <f>I62+1</f>
        <v>#REF!</v>
      </c>
      <c r="L62" s="244"/>
      <c r="M62" s="241"/>
      <c r="N62" s="241"/>
      <c r="O62" s="241"/>
      <c r="P62" s="241"/>
      <c r="Q62" s="241"/>
      <c r="R62" s="242"/>
      <c r="S62" s="245" t="e">
        <f>K62+1</f>
        <v>#REF!</v>
      </c>
      <c r="T62" s="246"/>
      <c r="U62" s="236"/>
      <c r="V62" s="236"/>
      <c r="W62" s="236"/>
      <c r="X62" s="236"/>
      <c r="Y62" s="236"/>
      <c r="Z62" s="237"/>
    </row>
    <row r="63" spans="1:30" s="10" customFormat="1" ht="16">
      <c r="A63" s="43"/>
      <c r="B63" s="70"/>
      <c r="C63" s="45"/>
      <c r="D63" s="71"/>
      <c r="E63" s="106"/>
      <c r="F63" s="71"/>
      <c r="I63" s="106" t="s">
        <v>33</v>
      </c>
      <c r="J63" s="71"/>
      <c r="K63" s="45"/>
      <c r="L63" s="47"/>
      <c r="M63" s="72"/>
      <c r="N63" s="72"/>
      <c r="O63" s="72"/>
      <c r="P63" s="72"/>
      <c r="Q63" s="72"/>
      <c r="R63" s="71"/>
      <c r="S63" s="43"/>
      <c r="T63" s="48"/>
      <c r="U63" s="70"/>
      <c r="V63" s="70"/>
      <c r="W63" s="70"/>
      <c r="X63" s="70"/>
      <c r="Y63" s="70"/>
      <c r="Z63" s="73"/>
    </row>
    <row r="64" spans="1:30" s="10" customFormat="1" ht="16">
      <c r="A64" s="49"/>
      <c r="B64" s="54"/>
      <c r="C64" s="51"/>
      <c r="D64" s="52"/>
      <c r="E64" s="58"/>
      <c r="F64" s="52"/>
      <c r="G64" s="58"/>
      <c r="H64" s="52"/>
      <c r="I64" s="51" t="s">
        <v>48</v>
      </c>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t="e">
        <f>S62+1</f>
        <v>#REF!</v>
      </c>
      <c r="B66" s="12"/>
      <c r="C66" s="36" t="e">
        <f>A66+1</f>
        <v>#REF!</v>
      </c>
      <c r="D66" s="13"/>
      <c r="E66" s="36" t="e">
        <f>C66+1</f>
        <v>#REF!</v>
      </c>
      <c r="F66" s="13"/>
      <c r="G66" s="36" t="e">
        <f>E66+1</f>
        <v>#REF!</v>
      </c>
      <c r="H66" s="13"/>
      <c r="I66" s="36" t="e">
        <f>G66+1</f>
        <v>#REF!</v>
      </c>
      <c r="J66" s="13"/>
      <c r="K66" s="243" t="e">
        <f>I66+1</f>
        <v>#REF!</v>
      </c>
      <c r="L66" s="244"/>
      <c r="M66" s="241"/>
      <c r="N66" s="241"/>
      <c r="O66" s="241"/>
      <c r="P66" s="241"/>
      <c r="Q66" s="241"/>
      <c r="R66" s="242"/>
      <c r="S66" s="245" t="e">
        <f>K66+1</f>
        <v>#REF!</v>
      </c>
      <c r="T66" s="246"/>
      <c r="U66" s="236"/>
      <c r="V66" s="236"/>
      <c r="W66" s="236"/>
      <c r="X66" s="236"/>
      <c r="Y66" s="236"/>
      <c r="Z66" s="237"/>
    </row>
    <row r="67" spans="1:26" s="10" customFormat="1" ht="16">
      <c r="A67" s="43"/>
      <c r="B67" s="70"/>
      <c r="C67" s="45"/>
      <c r="D67" s="71"/>
      <c r="E67" s="45"/>
      <c r="F67" s="71"/>
      <c r="G67" s="45"/>
      <c r="H67" s="71"/>
      <c r="I67" s="45"/>
      <c r="J67" s="71"/>
      <c r="K67" s="45"/>
      <c r="L67" s="47"/>
      <c r="M67" s="72"/>
      <c r="N67" s="72"/>
      <c r="O67" s="72"/>
      <c r="P67" s="72"/>
      <c r="Q67" s="72"/>
      <c r="R67" s="71"/>
      <c r="S67" s="43"/>
      <c r="T67" s="48"/>
      <c r="U67" s="70"/>
      <c r="V67" s="70"/>
      <c r="W67" s="70"/>
      <c r="X67" s="70"/>
      <c r="Y67" s="70"/>
      <c r="Z67" s="73"/>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t="e">
        <f>S66+1</f>
        <v>#REF!</v>
      </c>
      <c r="B70" s="12"/>
      <c r="C70" s="36" t="e">
        <f>A70+1</f>
        <v>#REF!</v>
      </c>
      <c r="D70" s="13"/>
      <c r="E70" s="21" t="s">
        <v>0</v>
      </c>
      <c r="F70" s="22"/>
      <c r="G70" s="22"/>
      <c r="H70" s="22"/>
      <c r="I70" s="22"/>
      <c r="J70" s="22"/>
      <c r="K70" s="22"/>
      <c r="L70" s="22"/>
      <c r="M70" s="22"/>
      <c r="N70" s="22"/>
      <c r="O70" s="22"/>
      <c r="P70" s="22"/>
      <c r="Q70" s="22"/>
      <c r="R70" s="22"/>
      <c r="S70" s="22"/>
      <c r="T70" s="22"/>
      <c r="U70" s="22"/>
      <c r="V70" s="22"/>
      <c r="W70" s="22"/>
      <c r="X70" s="22"/>
      <c r="Y70" s="22"/>
      <c r="Z70" s="23"/>
    </row>
    <row r="71" spans="1:26" ht="16">
      <c r="A71" s="43"/>
      <c r="B71" s="70"/>
      <c r="C71" s="45"/>
      <c r="D71" s="71"/>
      <c r="E71" s="58"/>
      <c r="F71" s="56"/>
      <c r="G71" s="56"/>
      <c r="H71" s="56"/>
      <c r="I71" s="56"/>
      <c r="J71" s="56"/>
      <c r="K71" s="56"/>
      <c r="L71" s="56"/>
      <c r="M71" s="56"/>
      <c r="N71" s="56"/>
      <c r="O71" s="56"/>
      <c r="P71" s="56"/>
      <c r="Q71" s="56"/>
      <c r="R71" s="56"/>
      <c r="S71" s="56"/>
      <c r="T71" s="56"/>
      <c r="U71" s="56"/>
      <c r="V71" s="56"/>
      <c r="W71" s="56"/>
      <c r="X71" s="56"/>
      <c r="Y71" s="56"/>
      <c r="Z71" s="76"/>
    </row>
    <row r="72" spans="1:26" ht="16">
      <c r="A72" s="49"/>
      <c r="B72" s="54"/>
      <c r="C72" s="51"/>
      <c r="D72" s="52"/>
      <c r="E72" s="58"/>
      <c r="F72" s="59"/>
      <c r="G72" s="59"/>
      <c r="H72" s="59"/>
      <c r="I72" s="59"/>
      <c r="J72" s="59"/>
      <c r="K72" s="77"/>
      <c r="L72" s="77"/>
      <c r="M72" s="77"/>
      <c r="N72" s="77"/>
      <c r="O72" s="77"/>
      <c r="P72" s="77"/>
      <c r="Q72" s="77"/>
      <c r="R72" s="77"/>
      <c r="S72" s="77"/>
      <c r="T72" s="77"/>
      <c r="U72" s="77"/>
      <c r="V72" s="77"/>
      <c r="W72" s="77"/>
      <c r="X72" s="77"/>
      <c r="Y72" s="77"/>
      <c r="Z72" s="78"/>
    </row>
    <row r="73" spans="1:26" s="10" customFormat="1" ht="16">
      <c r="A73" s="62"/>
      <c r="B73" s="75"/>
      <c r="C73" s="64"/>
      <c r="D73" s="65"/>
      <c r="E73" s="66"/>
      <c r="F73" s="67"/>
      <c r="G73" s="67"/>
      <c r="H73" s="67"/>
      <c r="I73" s="67"/>
      <c r="J73" s="67"/>
      <c r="K73" s="79"/>
      <c r="L73" s="79"/>
      <c r="M73" s="79"/>
      <c r="N73" s="79"/>
      <c r="O73" s="79"/>
      <c r="P73" s="79"/>
      <c r="Q73" s="79"/>
      <c r="R73" s="79"/>
      <c r="S73" s="79"/>
      <c r="T73" s="79"/>
      <c r="U73" s="79"/>
      <c r="V73" s="79"/>
      <c r="W73" s="79"/>
      <c r="X73" s="79"/>
      <c r="Y73" s="79"/>
      <c r="Z73" s="80"/>
    </row>
  </sheetData>
  <mergeCells count="30">
    <mergeCell ref="U54:Z54"/>
    <mergeCell ref="K66:L66"/>
    <mergeCell ref="M66:R66"/>
    <mergeCell ref="S66:T66"/>
    <mergeCell ref="U66:Z66"/>
    <mergeCell ref="K62:L62"/>
    <mergeCell ref="M62:R62"/>
    <mergeCell ref="S62:T62"/>
    <mergeCell ref="U62:Z62"/>
    <mergeCell ref="K58:L58"/>
    <mergeCell ref="M58:R58"/>
    <mergeCell ref="S58:T58"/>
    <mergeCell ref="K54:L54"/>
    <mergeCell ref="M54:R54"/>
    <mergeCell ref="S54:T54"/>
    <mergeCell ref="C4:R8"/>
    <mergeCell ref="K50:L50"/>
    <mergeCell ref="S50:T50"/>
    <mergeCell ref="D2:O3"/>
    <mergeCell ref="U50:Z50"/>
    <mergeCell ref="A41:H47"/>
    <mergeCell ref="K41:Q41"/>
    <mergeCell ref="S41:Y41"/>
    <mergeCell ref="A49:B49"/>
    <mergeCell ref="C49:D49"/>
    <mergeCell ref="E49:F49"/>
    <mergeCell ref="G49:H49"/>
    <mergeCell ref="I49:J49"/>
    <mergeCell ref="K49:R49"/>
    <mergeCell ref="S49:Z49"/>
  </mergeCells>
  <phoneticPr fontId="21"/>
  <conditionalFormatting sqref="A50:A51 E54 G54 A54:A55 C54:C55 I54:I55 K54:K55 S54:S55 A58:A59 C58:C59 E58:E59 G58:G59 I58:I59 K58:K59 S58:S59 G62 A62:A63 C62:C63 E62:E63 I62:I63 K62:K63 S62:S63 A66:A67 C66:C67 E66:E67 G66:G67 I66:I67 K66:K67 S66:S67 A70:A71 C70:C71">
    <cfRule type="expression" dxfId="59" priority="13">
      <formula>MONTH(A50)&lt;&gt;MONTH($A$41)</formula>
    </cfRule>
    <cfRule type="expression" dxfId="58" priority="14">
      <formula>OR(WEEKDAY(A50,1)=1,WEEKDAY(A50,1)=7)</formula>
    </cfRule>
  </conditionalFormatting>
  <conditionalFormatting sqref="C50:C51 E50:E51 S50:S51">
    <cfRule type="expression" dxfId="57" priority="9">
      <formula>MONTH(C50)&lt;&gt;MONTH($A$41)</formula>
    </cfRule>
    <cfRule type="expression" dxfId="56" priority="10">
      <formula>OR(WEEKDAY(C50,1)=1,WEEKDAY(C50,1)=7)</formula>
    </cfRule>
  </conditionalFormatting>
  <conditionalFormatting sqref="G50:G51">
    <cfRule type="expression" dxfId="55" priority="5">
      <formula>MONTH(G50)&lt;&gt;MONTH($A$41)</formula>
    </cfRule>
    <cfRule type="expression" dxfId="54" priority="6">
      <formula>OR(WEEKDAY(G50,1)=1,WEEKDAY(G50,1)=7)</formula>
    </cfRule>
  </conditionalFormatting>
  <conditionalFormatting sqref="I50:I51">
    <cfRule type="expression" dxfId="53" priority="3">
      <formula>MONTH(I50)&lt;&gt;MONTH($A$41)</formula>
    </cfRule>
    <cfRule type="expression" dxfId="52" priority="4">
      <formula>OR(WEEKDAY(I50,1)=1,WEEKDAY(I50,1)=7)</formula>
    </cfRule>
  </conditionalFormatting>
  <conditionalFormatting sqref="K50:K51">
    <cfRule type="expression" dxfId="51" priority="1">
      <formula>MONTH(K50)&lt;&gt;MONTH($A$41)</formula>
    </cfRule>
    <cfRule type="expression" dxfId="50" priority="2">
      <formula>OR(WEEKDAY(K50,1)=1,WEEKDAY(K50,1)=7)</formula>
    </cfRule>
  </conditionalFormatting>
  <hyperlinks>
    <hyperlink ref="K73:Z73" r:id="rId1" display="https://www.vertex42.com/calendars/" xr:uid="{00000000-0004-0000-0700-000000000000}"/>
    <hyperlink ref="K72:Z72" r:id="rId2" display="Calendar Templates by Vertex42" xr:uid="{00000000-0004-0000-0700-000001000000}"/>
  </hyperlinks>
  <printOptions horizontalCentered="1"/>
  <pageMargins left="0.51181102362204722" right="0.51181102362204722" top="0.23622047244094491" bottom="0.23622047244094491" header="0.23622047244094491" footer="0.23622047244094491"/>
  <pageSetup paperSize="9" scale="6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D73"/>
  <sheetViews>
    <sheetView showGridLines="0" view="pageLayout" topLeftCell="I6" zoomScaleNormal="55" zoomScaleSheetLayoutView="25" workbookViewId="0">
      <selection activeCell="S41" sqref="S41:Y41"/>
    </sheetView>
  </sheetViews>
  <sheetFormatPr defaultColWidth="9" defaultRowHeight="13.5"/>
  <cols>
    <col min="1" max="1" width="8.203125E-2" style="17" hidden="1" customWidth="1"/>
    <col min="2" max="2" width="13.4140625" style="17" customWidth="1"/>
    <col min="3" max="3" width="4.75" style="17" customWidth="1"/>
    <col min="4" max="4" width="13.4140625" style="17" customWidth="1"/>
    <col min="5" max="5" width="4.75" style="17" customWidth="1"/>
    <col min="6" max="6" width="13.4140625" style="17" customWidth="1"/>
    <col min="7" max="7" width="4.75" style="17" customWidth="1"/>
    <col min="8" max="8" width="13.4140625" style="17" customWidth="1"/>
    <col min="9" max="9" width="4.75" style="17" customWidth="1"/>
    <col min="10" max="10" width="13.4140625" style="17" customWidth="1"/>
    <col min="11" max="15" width="2.33203125" style="17" customWidth="1"/>
    <col min="16" max="16" width="2.6640625" style="17" customWidth="1"/>
    <col min="17" max="17" width="2.33203125" style="17" customWidth="1"/>
    <col min="18" max="18" width="1.4140625" style="17" customWidth="1"/>
    <col min="19" max="22" width="2.33203125" style="17" customWidth="1"/>
    <col min="23" max="23" width="2.75" style="17" customWidth="1"/>
    <col min="24" max="24" width="2.9140625" style="17" customWidth="1"/>
    <col min="25" max="25" width="2.83203125" style="17" customWidth="1"/>
    <col min="26" max="26" width="8.4140625" style="17" customWidth="1"/>
    <col min="27" max="16384" width="9" style="17"/>
  </cols>
  <sheetData>
    <row r="1" spans="1:26" s="10" customFormat="1" ht="19.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s="10" customFormat="1" ht="14.25" customHeight="1">
      <c r="A2" s="38"/>
      <c r="B2" s="38"/>
      <c r="C2" s="38"/>
      <c r="D2" s="261" t="s">
        <v>32</v>
      </c>
      <c r="E2" s="261"/>
      <c r="F2" s="261"/>
      <c r="G2" s="261"/>
      <c r="H2" s="261"/>
      <c r="I2" s="261"/>
      <c r="J2" s="261"/>
      <c r="K2" s="261"/>
      <c r="L2" s="261"/>
      <c r="M2" s="261"/>
      <c r="N2" s="261"/>
      <c r="O2" s="261"/>
      <c r="P2" s="83"/>
      <c r="Q2" s="83"/>
      <c r="R2" s="83"/>
      <c r="S2" s="83"/>
      <c r="T2" s="83"/>
      <c r="U2" s="83"/>
      <c r="V2" s="83"/>
      <c r="W2" s="83"/>
      <c r="X2" s="38"/>
      <c r="Y2" s="38"/>
      <c r="Z2" s="38"/>
    </row>
    <row r="3" spans="1:26" s="10" customFormat="1" ht="14.25" customHeight="1">
      <c r="A3" s="38"/>
      <c r="B3" s="83"/>
      <c r="C3" s="83"/>
      <c r="D3" s="261"/>
      <c r="E3" s="261"/>
      <c r="F3" s="261"/>
      <c r="G3" s="261"/>
      <c r="H3" s="261"/>
      <c r="I3" s="261"/>
      <c r="J3" s="261"/>
      <c r="K3" s="261"/>
      <c r="L3" s="261"/>
      <c r="M3" s="261"/>
      <c r="N3" s="261"/>
      <c r="O3" s="261"/>
      <c r="P3" s="83"/>
      <c r="Q3" s="83"/>
      <c r="R3" s="83"/>
      <c r="S3" s="83"/>
      <c r="T3" s="83"/>
      <c r="U3" s="83"/>
      <c r="V3" s="83"/>
      <c r="W3" s="83"/>
      <c r="X3" s="38"/>
      <c r="Y3" s="38"/>
      <c r="Z3" s="38"/>
    </row>
    <row r="4" spans="1:26" s="10" customFormat="1" ht="14.25" customHeight="1">
      <c r="A4" s="38"/>
      <c r="B4" s="38"/>
      <c r="C4" s="238" t="s">
        <v>21</v>
      </c>
      <c r="D4" s="238"/>
      <c r="E4" s="238"/>
      <c r="F4" s="238"/>
      <c r="G4" s="238"/>
      <c r="H4" s="238"/>
      <c r="I4" s="238"/>
      <c r="J4" s="238"/>
      <c r="K4" s="238"/>
      <c r="L4" s="238"/>
      <c r="M4" s="238"/>
      <c r="N4" s="238"/>
      <c r="O4" s="238"/>
      <c r="P4" s="238"/>
      <c r="Q4" s="238"/>
      <c r="R4" s="238"/>
      <c r="S4" s="89"/>
      <c r="T4" s="84"/>
      <c r="U4" s="84"/>
      <c r="V4" s="84"/>
      <c r="W4" s="84"/>
      <c r="X4" s="38"/>
      <c r="Y4" s="38"/>
      <c r="Z4" s="38"/>
    </row>
    <row r="5" spans="1:26" s="10" customFormat="1" ht="14.25" customHeight="1">
      <c r="A5" s="38"/>
      <c r="B5" s="84"/>
      <c r="C5" s="238"/>
      <c r="D5" s="238"/>
      <c r="E5" s="238"/>
      <c r="F5" s="238"/>
      <c r="G5" s="238"/>
      <c r="H5" s="238"/>
      <c r="I5" s="238"/>
      <c r="J5" s="238"/>
      <c r="K5" s="238"/>
      <c r="L5" s="238"/>
      <c r="M5" s="238"/>
      <c r="N5" s="238"/>
      <c r="O5" s="238"/>
      <c r="P5" s="238"/>
      <c r="Q5" s="238"/>
      <c r="R5" s="238"/>
      <c r="S5" s="89"/>
      <c r="T5" s="84"/>
      <c r="U5" s="84"/>
      <c r="V5" s="84"/>
      <c r="W5" s="84"/>
      <c r="X5" s="38"/>
      <c r="Y5" s="38"/>
      <c r="Z5" s="38"/>
    </row>
    <row r="6" spans="1:26" s="10" customFormat="1" ht="14.25" customHeight="1">
      <c r="A6" s="38"/>
      <c r="B6" s="84"/>
      <c r="C6" s="238"/>
      <c r="D6" s="238"/>
      <c r="E6" s="238"/>
      <c r="F6" s="238"/>
      <c r="G6" s="238"/>
      <c r="H6" s="238"/>
      <c r="I6" s="238"/>
      <c r="J6" s="238"/>
      <c r="K6" s="238"/>
      <c r="L6" s="238"/>
      <c r="M6" s="238"/>
      <c r="N6" s="238"/>
      <c r="O6" s="238"/>
      <c r="P6" s="238"/>
      <c r="Q6" s="238"/>
      <c r="R6" s="238"/>
      <c r="S6" s="89"/>
      <c r="T6" s="84"/>
      <c r="U6" s="84"/>
      <c r="V6" s="84"/>
      <c r="W6" s="84"/>
      <c r="X6" s="38"/>
      <c r="Y6" s="38"/>
      <c r="Z6" s="38"/>
    </row>
    <row r="7" spans="1:26" s="10" customFormat="1" ht="14.25" customHeight="1">
      <c r="A7" s="38"/>
      <c r="B7" s="84"/>
      <c r="C7" s="238"/>
      <c r="D7" s="238"/>
      <c r="E7" s="238"/>
      <c r="F7" s="238"/>
      <c r="G7" s="238"/>
      <c r="H7" s="238"/>
      <c r="I7" s="238"/>
      <c r="J7" s="238"/>
      <c r="K7" s="238"/>
      <c r="L7" s="238"/>
      <c r="M7" s="238"/>
      <c r="N7" s="238"/>
      <c r="O7" s="238"/>
      <c r="P7" s="238"/>
      <c r="Q7" s="238"/>
      <c r="R7" s="238"/>
      <c r="S7" s="89"/>
      <c r="T7" s="84"/>
      <c r="U7" s="84"/>
      <c r="V7" s="84"/>
      <c r="W7" s="84"/>
      <c r="X7" s="38"/>
      <c r="Y7" s="38"/>
      <c r="Z7" s="38"/>
    </row>
    <row r="8" spans="1:26" s="10" customFormat="1" ht="14.25" customHeight="1">
      <c r="A8" s="38"/>
      <c r="B8" s="84"/>
      <c r="C8" s="238"/>
      <c r="D8" s="238"/>
      <c r="E8" s="238"/>
      <c r="F8" s="238"/>
      <c r="G8" s="238"/>
      <c r="H8" s="238"/>
      <c r="I8" s="238"/>
      <c r="J8" s="238"/>
      <c r="K8" s="238"/>
      <c r="L8" s="238"/>
      <c r="M8" s="238"/>
      <c r="N8" s="238"/>
      <c r="O8" s="238"/>
      <c r="P8" s="238"/>
      <c r="Q8" s="238"/>
      <c r="R8" s="238"/>
      <c r="S8" s="89"/>
      <c r="T8" s="84"/>
      <c r="U8" s="84"/>
      <c r="V8" s="84"/>
      <c r="W8" s="84"/>
      <c r="X8" s="38"/>
      <c r="Y8" s="38"/>
      <c r="Z8" s="38"/>
    </row>
    <row r="9" spans="1:26" s="10" customFormat="1" ht="22">
      <c r="A9" s="86"/>
      <c r="B9" s="86"/>
      <c r="C9" s="86"/>
      <c r="D9" s="86"/>
      <c r="E9" s="86"/>
      <c r="F9" s="86"/>
      <c r="G9" s="86"/>
      <c r="H9" s="86"/>
      <c r="I9" s="86"/>
      <c r="J9" s="86"/>
      <c r="K9" s="86"/>
      <c r="L9" s="86"/>
      <c r="M9" s="86"/>
      <c r="N9" s="86"/>
      <c r="O9" s="86"/>
      <c r="P9" s="86"/>
      <c r="Q9" s="86"/>
      <c r="R9" s="86"/>
      <c r="S9" s="86"/>
      <c r="T9" s="86"/>
      <c r="U9" s="86"/>
      <c r="V9" s="86"/>
      <c r="W9" s="86"/>
      <c r="X9" s="86"/>
      <c r="Y9" s="86"/>
      <c r="Z9" s="86"/>
    </row>
    <row r="10" spans="1:26" s="10" customFormat="1" ht="22">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row>
    <row r="11" spans="1:26" s="10" customFormat="1" ht="20.149999999999999" customHeight="1">
      <c r="A11" s="87"/>
      <c r="B11" s="85"/>
      <c r="D11" s="87"/>
      <c r="E11" s="87"/>
      <c r="F11" s="87"/>
      <c r="G11" s="87"/>
      <c r="H11" s="87"/>
      <c r="I11" s="87"/>
      <c r="J11" s="87"/>
      <c r="K11" s="87"/>
      <c r="L11" s="87"/>
      <c r="M11" s="87"/>
      <c r="N11" s="87"/>
      <c r="O11" s="87"/>
      <c r="P11" s="87"/>
      <c r="Q11" s="87"/>
      <c r="R11" s="87"/>
      <c r="S11" s="87"/>
      <c r="T11" s="87"/>
      <c r="U11" s="87"/>
      <c r="V11" s="87"/>
      <c r="W11" s="87"/>
      <c r="X11" s="87"/>
      <c r="Y11" s="87"/>
      <c r="Z11" s="87"/>
    </row>
    <row r="12" spans="1:26" s="10" customFormat="1" ht="20.149999999999999" customHeight="1">
      <c r="A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s="10" customFormat="1" ht="20.149999999999999" customHeight="1">
      <c r="A13" s="87"/>
      <c r="B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s="10" customFormat="1" ht="20.149999999999999" customHeight="1">
      <c r="A14" s="87"/>
      <c r="B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s="10" customFormat="1" ht="20.149999999999999" customHeight="1">
      <c r="A15" s="87"/>
      <c r="B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s="10" customFormat="1" ht="20.149999999999999"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7" s="10" customFormat="1" ht="20.149999999999999" customHeight="1">
      <c r="A17" s="87"/>
      <c r="B17" s="86"/>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7" s="10" customFormat="1" ht="20.149999999999999"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7" s="10" customFormat="1" ht="20.149999999999999" customHeight="1">
      <c r="A19" s="87"/>
      <c r="D19" s="87"/>
      <c r="E19" s="87"/>
      <c r="F19" s="87"/>
      <c r="G19" s="87"/>
      <c r="H19" s="87"/>
      <c r="I19" s="87"/>
      <c r="J19" s="87"/>
      <c r="K19" s="87"/>
      <c r="L19" s="87"/>
      <c r="M19" s="87"/>
      <c r="N19" s="87"/>
      <c r="O19" s="87"/>
      <c r="P19" s="87"/>
      <c r="Q19" s="87"/>
      <c r="R19" s="87"/>
      <c r="S19" s="87"/>
      <c r="T19" s="87"/>
      <c r="U19" s="87"/>
      <c r="V19" s="87"/>
      <c r="W19" s="87"/>
      <c r="X19" s="87"/>
      <c r="Y19" s="87"/>
      <c r="Z19" s="87"/>
    </row>
    <row r="20" spans="1:27" s="10" customFormat="1" ht="20.149999999999999" customHeight="1">
      <c r="A20" s="87"/>
      <c r="D20" s="87"/>
      <c r="E20" s="87"/>
      <c r="F20" s="87"/>
      <c r="G20" s="87"/>
      <c r="I20" s="87"/>
      <c r="J20" s="87"/>
      <c r="K20" s="87"/>
      <c r="L20" s="87"/>
      <c r="M20" s="87"/>
      <c r="N20" s="87"/>
      <c r="O20" s="87"/>
      <c r="P20" s="87"/>
      <c r="Q20" s="87"/>
      <c r="R20" s="87"/>
      <c r="S20" s="87"/>
      <c r="T20" s="87"/>
      <c r="U20" s="87"/>
      <c r="V20" s="87"/>
      <c r="W20" s="87"/>
      <c r="X20" s="87"/>
      <c r="Y20" s="87"/>
      <c r="Z20" s="87"/>
    </row>
    <row r="21" spans="1:27" s="10" customFormat="1" ht="20.149999999999999" customHeight="1">
      <c r="A21" s="87"/>
      <c r="B21" s="88"/>
      <c r="D21" s="87"/>
      <c r="E21" s="87"/>
      <c r="F21" s="87"/>
      <c r="G21" s="87"/>
      <c r="H21" s="87"/>
      <c r="I21" s="87"/>
      <c r="J21" s="87"/>
      <c r="K21" s="87"/>
      <c r="L21" s="87"/>
      <c r="M21" s="87"/>
      <c r="N21" s="87"/>
      <c r="O21" s="87"/>
      <c r="P21" s="87"/>
      <c r="Q21" s="87"/>
      <c r="R21" s="87"/>
      <c r="S21" s="87"/>
      <c r="T21" s="87"/>
      <c r="U21" s="87"/>
      <c r="V21" s="87"/>
      <c r="W21" s="87"/>
      <c r="X21" s="87"/>
      <c r="Y21" s="87"/>
      <c r="Z21"/>
      <c r="AA21"/>
    </row>
    <row r="22" spans="1:27" s="10" customFormat="1" ht="20.149999999999999" customHeight="1">
      <c r="A22" s="87"/>
      <c r="B22" s="87"/>
      <c r="D22" s="87"/>
      <c r="E22" s="87"/>
      <c r="F22" s="87"/>
      <c r="G22" s="87"/>
      <c r="H22" s="87"/>
      <c r="I22" s="87"/>
      <c r="J22" s="87"/>
      <c r="K22" s="87"/>
      <c r="L22" s="87"/>
      <c r="M22" s="87"/>
      <c r="N22" s="87"/>
      <c r="O22" s="87"/>
      <c r="P22" s="87"/>
      <c r="Q22" s="87"/>
      <c r="R22" s="87"/>
      <c r="S22" s="87"/>
      <c r="T22" s="87"/>
      <c r="U22" s="87"/>
      <c r="V22" s="87"/>
      <c r="W22" s="87"/>
      <c r="X22" s="87"/>
      <c r="Y22" s="87"/>
      <c r="Z22" s="87"/>
    </row>
    <row r="23" spans="1:27" s="10" customFormat="1" ht="20.149999999999999" customHeight="1">
      <c r="A23" s="87"/>
      <c r="B23" s="87"/>
      <c r="D23" s="87"/>
      <c r="E23" s="87"/>
      <c r="F23" s="87"/>
      <c r="G23" s="87"/>
      <c r="H23" s="87"/>
      <c r="I23" s="87"/>
      <c r="J23" s="87"/>
      <c r="K23" s="87"/>
      <c r="L23" s="87"/>
      <c r="M23" s="87"/>
      <c r="N23" s="87"/>
      <c r="O23" s="87"/>
      <c r="P23" s="87"/>
      <c r="Q23" s="87"/>
      <c r="R23" s="87"/>
      <c r="S23" s="87"/>
      <c r="T23" s="87"/>
      <c r="U23" s="87"/>
      <c r="V23" s="87"/>
      <c r="W23" s="87"/>
      <c r="X23" s="87"/>
      <c r="Y23" s="87"/>
      <c r="Z23" s="87"/>
    </row>
    <row r="24" spans="1:27" s="10" customFormat="1" ht="20.149999999999999" customHeight="1">
      <c r="A24" s="87"/>
      <c r="B24" s="87"/>
      <c r="E24" s="87"/>
      <c r="F24" s="87"/>
      <c r="G24" s="87"/>
      <c r="I24" s="87"/>
      <c r="J24" s="87"/>
      <c r="K24" s="87"/>
      <c r="L24" s="87"/>
      <c r="M24" s="87"/>
      <c r="N24" s="87"/>
      <c r="O24" s="87"/>
      <c r="P24" s="87"/>
      <c r="Q24" s="87"/>
      <c r="R24" s="87"/>
      <c r="S24" s="87"/>
      <c r="T24" s="87"/>
      <c r="U24" s="87"/>
      <c r="V24" s="87"/>
      <c r="W24" s="87"/>
      <c r="X24" s="87"/>
      <c r="Y24" s="87"/>
      <c r="Z24" s="87"/>
    </row>
    <row r="25" spans="1:27" s="10" customFormat="1" ht="20.149999999999999" customHeight="1">
      <c r="A25" s="87"/>
      <c r="B25" s="87"/>
      <c r="D25" s="87"/>
      <c r="E25" s="87"/>
      <c r="F25" s="87"/>
      <c r="G25" s="87"/>
      <c r="J25" s="87"/>
      <c r="K25" s="87"/>
      <c r="L25" s="87"/>
      <c r="M25" s="87"/>
      <c r="N25" s="87"/>
      <c r="O25" s="87"/>
      <c r="P25" s="87"/>
      <c r="Q25" s="87"/>
      <c r="R25" s="87"/>
      <c r="S25" s="87"/>
      <c r="T25" s="87"/>
      <c r="U25" s="87"/>
      <c r="V25" s="87"/>
      <c r="W25" s="87"/>
      <c r="X25" s="87"/>
      <c r="Y25" s="87"/>
      <c r="Z25" s="87"/>
    </row>
    <row r="26" spans="1:27" s="10" customFormat="1" ht="20.149999999999999" customHeight="1">
      <c r="A26" s="87"/>
      <c r="B26" s="87"/>
      <c r="D26" s="87"/>
      <c r="E26" s="87"/>
      <c r="F26" s="87"/>
      <c r="G26" s="87"/>
      <c r="K26" s="86"/>
      <c r="L26" s="86"/>
      <c r="M26" s="86"/>
      <c r="N26" s="86"/>
      <c r="O26" s="86"/>
      <c r="P26" s="86"/>
      <c r="Q26" s="86"/>
      <c r="R26" s="86"/>
      <c r="S26" s="86"/>
      <c r="T26" s="87"/>
      <c r="U26" s="87"/>
      <c r="V26" s="87"/>
      <c r="W26" s="87"/>
      <c r="X26" s="87"/>
      <c r="Y26" s="87"/>
      <c r="Z26" s="87"/>
    </row>
    <row r="27" spans="1:27" s="10" customFormat="1" ht="20.149999999999999" customHeight="1">
      <c r="A27" s="87"/>
      <c r="B27" s="86"/>
      <c r="D27" s="87"/>
      <c r="E27" s="87"/>
      <c r="F27" s="87"/>
      <c r="G27" s="87"/>
      <c r="H27" s="87"/>
      <c r="I27" s="87"/>
      <c r="J27" s="87"/>
      <c r="K27" s="86"/>
      <c r="L27" s="86"/>
      <c r="M27" s="86"/>
      <c r="N27" s="86"/>
      <c r="O27" s="87"/>
      <c r="P27" s="87"/>
      <c r="Q27" s="87"/>
      <c r="R27" s="86"/>
      <c r="S27" s="86"/>
      <c r="T27" s="86"/>
      <c r="U27" s="87"/>
      <c r="V27" s="87"/>
      <c r="W27" s="87"/>
      <c r="X27" s="87"/>
      <c r="Y27" s="87"/>
      <c r="Z27" s="87"/>
    </row>
    <row r="28" spans="1:27" s="10" customFormat="1" ht="20.149999999999999" customHeight="1">
      <c r="A28" s="87"/>
      <c r="B28" s="88"/>
      <c r="D28" s="87"/>
      <c r="E28" s="87"/>
      <c r="F28" s="87"/>
      <c r="G28" s="87"/>
      <c r="H28" s="87"/>
      <c r="I28" s="87"/>
      <c r="J28" s="87"/>
      <c r="K28" s="87"/>
      <c r="L28" s="87"/>
      <c r="M28" s="87"/>
      <c r="N28" s="87"/>
      <c r="O28" s="86"/>
      <c r="P28" s="87"/>
      <c r="Q28" s="87"/>
      <c r="R28" s="86"/>
      <c r="S28" s="86"/>
      <c r="T28" s="86"/>
      <c r="U28" s="87"/>
      <c r="V28" s="87"/>
      <c r="W28" s="87"/>
      <c r="X28" s="87"/>
      <c r="Y28" s="87"/>
      <c r="Z28" s="87"/>
    </row>
    <row r="29" spans="1:27" s="10" customFormat="1" ht="20.149999999999999" customHeight="1">
      <c r="A29" s="87"/>
      <c r="B29" s="87"/>
      <c r="D29" s="87"/>
      <c r="E29" s="87"/>
      <c r="F29" s="87"/>
      <c r="G29" s="87"/>
      <c r="H29" s="87"/>
      <c r="I29" s="87"/>
      <c r="J29" s="87"/>
      <c r="K29" s="87"/>
      <c r="L29" s="87"/>
      <c r="M29" s="87"/>
      <c r="N29" s="87"/>
      <c r="O29" s="86"/>
      <c r="P29" s="87"/>
      <c r="Q29" s="87"/>
      <c r="R29" s="86"/>
      <c r="S29" s="86"/>
      <c r="T29" s="86"/>
      <c r="U29" s="87"/>
      <c r="V29" s="87"/>
      <c r="W29" s="87"/>
      <c r="X29" s="87"/>
      <c r="Y29" s="87"/>
      <c r="Z29" s="87"/>
    </row>
    <row r="30" spans="1:27" s="10" customFormat="1" ht="20.149999999999999" customHeight="1">
      <c r="A30" s="87"/>
      <c r="B30" s="86"/>
      <c r="C30" s="87"/>
      <c r="D30" s="87"/>
      <c r="E30" s="87"/>
      <c r="F30" s="87"/>
      <c r="G30" s="87"/>
      <c r="H30" s="87"/>
      <c r="I30" s="87"/>
      <c r="J30" s="87"/>
      <c r="K30" s="87"/>
      <c r="L30" s="87"/>
      <c r="M30" s="87"/>
      <c r="N30" s="87"/>
      <c r="O30" s="86"/>
      <c r="P30" s="87"/>
      <c r="Q30" s="87"/>
      <c r="R30" s="87"/>
      <c r="S30" s="87"/>
      <c r="T30" s="87"/>
      <c r="U30" s="87"/>
      <c r="V30" s="87"/>
      <c r="W30" s="87"/>
      <c r="X30" s="87"/>
      <c r="Y30" s="87"/>
      <c r="Z30" s="87"/>
    </row>
    <row r="31" spans="1:27" s="10" customFormat="1" ht="20.149999999999999" customHeight="1">
      <c r="A31" s="87"/>
      <c r="B31" s="86"/>
      <c r="C31" s="86"/>
      <c r="D31" s="86"/>
      <c r="E31" s="86"/>
      <c r="F31" s="86"/>
      <c r="G31" s="86"/>
      <c r="H31" s="86"/>
      <c r="I31" s="87"/>
      <c r="J31" s="87"/>
      <c r="K31" s="87"/>
      <c r="L31" s="87"/>
      <c r="M31" s="87"/>
      <c r="N31" s="87"/>
      <c r="O31" s="87"/>
      <c r="P31" s="87"/>
      <c r="Q31" s="87"/>
      <c r="R31" s="87"/>
      <c r="S31" s="87"/>
      <c r="T31" s="87"/>
      <c r="U31" s="87"/>
      <c r="V31" s="87"/>
      <c r="W31" s="87"/>
      <c r="X31" s="87"/>
      <c r="Y31" s="87"/>
      <c r="Z31" s="87"/>
    </row>
    <row r="32" spans="1:27" s="10" customFormat="1" ht="20.149999999999999"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s="10" customFormat="1" ht="20.149999999999999"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s="10" customFormat="1" ht="20.149999999999999"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s="10" customFormat="1" ht="20.149999999999999" customHeight="1">
      <c r="A35" s="87"/>
      <c r="B35" s="88"/>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s="10" customFormat="1" ht="20.149999999999999"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s="10" customFormat="1" ht="20.149999999999999"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s="10" customFormat="1" ht="20.149999999999999"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s="10" customFormat="1" ht="20.149999999999999" customHeight="1">
      <c r="A39" s="87"/>
      <c r="B39" s="94"/>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s="10" customFormat="1" ht="20.149999999999999" customHeight="1"/>
    <row r="41" spans="1:26" s="2" customFormat="1" ht="15" customHeight="1">
      <c r="A41" s="252">
        <f>DATE('４月'!AD56,'４月'!AD57+8,1)</f>
        <v>45627</v>
      </c>
      <c r="B41" s="252"/>
      <c r="C41" s="253"/>
      <c r="D41" s="253"/>
      <c r="E41" s="253"/>
      <c r="F41" s="253"/>
      <c r="G41" s="253"/>
      <c r="H41" s="253"/>
      <c r="I41" s="39"/>
      <c r="J41" s="39"/>
      <c r="K41" s="256">
        <f>DATE(YEAR(A41),MONTH(A41)-1,1)</f>
        <v>45597</v>
      </c>
      <c r="L41" s="256"/>
      <c r="M41" s="256"/>
      <c r="N41" s="256"/>
      <c r="O41" s="256"/>
      <c r="P41" s="256"/>
      <c r="Q41" s="256"/>
      <c r="R41" s="42"/>
      <c r="S41" s="256" t="e">
        <f>[2]令和5年１月!K41:Q44</f>
        <v>#VALUE!</v>
      </c>
      <c r="T41" s="256"/>
      <c r="U41" s="256"/>
      <c r="V41" s="256"/>
      <c r="W41" s="256"/>
      <c r="X41" s="256"/>
      <c r="Y41" s="256"/>
    </row>
    <row r="42" spans="1:26" s="2" customFormat="1" ht="11.25" customHeight="1">
      <c r="A42" s="253"/>
      <c r="B42" s="253"/>
      <c r="C42" s="253"/>
      <c r="D42" s="253"/>
      <c r="E42" s="253"/>
      <c r="F42" s="253"/>
      <c r="G42" s="253"/>
      <c r="H42" s="253"/>
      <c r="I42" s="39"/>
      <c r="J42" s="39"/>
      <c r="K42" s="40" t="str">
        <f>INDEX({"日","月","火","水","木","金","土"},1+MOD(開始_日+1-2,7))</f>
        <v>日</v>
      </c>
      <c r="L42" s="40" t="str">
        <f>INDEX({"日","月","火","水","木","金","土"},1+MOD(開始_日+2-2,7))</f>
        <v>月</v>
      </c>
      <c r="M42" s="40" t="str">
        <f>INDEX({"日","月","火","水","木","金","土"},1+MOD(開始_日+3-2,7))</f>
        <v>火</v>
      </c>
      <c r="N42" s="40" t="str">
        <f>INDEX({"日","月","火","水","木","金","土"},1+MOD(開始_日+4-2,7))</f>
        <v>水</v>
      </c>
      <c r="O42" s="40" t="str">
        <f>INDEX({"日","月","火","水","木","金","土"},1+MOD(開始_日+5-2,7))</f>
        <v>木</v>
      </c>
      <c r="P42" s="40" t="str">
        <f>INDEX({"日","月","火","水","木","金","土"},1+MOD(開始_日+6-2,7))</f>
        <v>金</v>
      </c>
      <c r="Q42" s="40" t="str">
        <f>INDEX({"日","月","火","水","木","金","土"},1+MOD(開始_日+7-2,7))</f>
        <v>土</v>
      </c>
      <c r="R42" s="41"/>
      <c r="S42" s="40" t="str">
        <f>INDEX({"日","月","火","水","木","金","土"},1+MOD(開始_日+1-2,7))</f>
        <v>日</v>
      </c>
      <c r="T42" s="40" t="str">
        <f>INDEX({"日","月","火","水","木","金","土"},1+MOD(開始_日+2-2,7))</f>
        <v>月</v>
      </c>
      <c r="U42" s="40" t="str">
        <f>INDEX({"日","月","火","水","木","金","土"},1+MOD(開始_日+3-2,7))</f>
        <v>火</v>
      </c>
      <c r="V42" s="40" t="str">
        <f>INDEX({"日","月","火","水","木","金","土"},1+MOD(開始_日+4-2,7))</f>
        <v>水</v>
      </c>
      <c r="W42" s="40" t="str">
        <f>INDEX({"日","月","火","水","木","金","土"},1+MOD(開始_日+5-2,7))</f>
        <v>木</v>
      </c>
      <c r="X42" s="40" t="str">
        <f>INDEX({"日","月","火","水","木","金","土"},1+MOD(開始_日+6-2,7))</f>
        <v>金</v>
      </c>
      <c r="Y42" s="40" t="str">
        <f>INDEX({"日","月","火","水","木","金","土"},1+MOD(開始_日+7-2,7))</f>
        <v>土</v>
      </c>
    </row>
    <row r="43" spans="1:26" s="4" customFormat="1" ht="9" customHeight="1">
      <c r="A43" s="253"/>
      <c r="B43" s="253"/>
      <c r="C43" s="253"/>
      <c r="D43" s="253"/>
      <c r="E43" s="253"/>
      <c r="F43" s="253"/>
      <c r="G43" s="253"/>
      <c r="H43" s="253"/>
      <c r="I43" s="39"/>
      <c r="J43" s="39"/>
      <c r="K43" s="37" t="str">
        <f t="shared" ref="K43:Q48" si="0">IF(MONTH($K$41)&lt;&gt;MONTH($K$41-(WEEKDAY($K$41,1)-(開始_日-1))-IF((WEEKDAY($K$41,1)-(開始_日-1))&lt;=0,7,0)+(ROW(K43)-ROW($K$43))*7+(COLUMN(K43)-COLUMN($K$43)+1)),"",$K$41-(WEEKDAY($K$41,1)-(開始_日-1))-IF((WEEKDAY($K$41,1)-(開始_日-1))&lt;=0,7,0)+(ROW(K43)-ROW($K$43))*7+(COLUMN(K43)-COLUMN($K$43)+1))</f>
        <v/>
      </c>
      <c r="L43" s="37" t="str">
        <f t="shared" si="0"/>
        <v/>
      </c>
      <c r="M43" s="37" t="str">
        <f t="shared" si="0"/>
        <v/>
      </c>
      <c r="N43" s="37" t="str">
        <f t="shared" si="0"/>
        <v/>
      </c>
      <c r="O43" s="37" t="str">
        <f t="shared" si="0"/>
        <v/>
      </c>
      <c r="P43" s="37">
        <f t="shared" si="0"/>
        <v>45597</v>
      </c>
      <c r="Q43" s="37">
        <f t="shared" si="0"/>
        <v>45598</v>
      </c>
      <c r="R43" s="2"/>
      <c r="S43" s="37" t="e">
        <f t="shared" ref="S43:Y48" si="1">IF(MONTH($S$41)&lt;&gt;MONTH($S$41-(WEEKDAY($S$41,1)-(開始_日-1))-IF((WEEKDAY($S$41,1)-(開始_日-1))&lt;=0,7,0)+(ROW(S43)-ROW($S$43))*7+(COLUMN(S43)-COLUMN($S$43)+1)),"",$S$41-(WEEKDAY($S$41,1)-(開始_日-1))-IF((WEEKDAY($S$41,1)-(開始_日-1))&lt;=0,7,0)+(ROW(S43)-ROW($S$43))*7+(COLUMN(S43)-COLUMN($S$43)+1))</f>
        <v>#VALUE!</v>
      </c>
      <c r="T43" s="37" t="e">
        <f t="shared" si="1"/>
        <v>#VALUE!</v>
      </c>
      <c r="U43" s="37" t="e">
        <f t="shared" si="1"/>
        <v>#VALUE!</v>
      </c>
      <c r="V43" s="37" t="e">
        <f t="shared" si="1"/>
        <v>#VALUE!</v>
      </c>
      <c r="W43" s="37" t="e">
        <f t="shared" si="1"/>
        <v>#VALUE!</v>
      </c>
      <c r="X43" s="37" t="e">
        <f t="shared" si="1"/>
        <v>#VALUE!</v>
      </c>
      <c r="Y43" s="37" t="e">
        <f t="shared" si="1"/>
        <v>#VALUE!</v>
      </c>
    </row>
    <row r="44" spans="1:26" s="4" customFormat="1" ht="9" customHeight="1">
      <c r="A44" s="253"/>
      <c r="B44" s="253"/>
      <c r="C44" s="253"/>
      <c r="D44" s="253"/>
      <c r="E44" s="253"/>
      <c r="F44" s="253"/>
      <c r="G44" s="253"/>
      <c r="H44" s="253"/>
      <c r="I44" s="1"/>
      <c r="J44" s="1"/>
      <c r="K44" s="37">
        <f t="shared" si="0"/>
        <v>45599</v>
      </c>
      <c r="L44" s="37">
        <f t="shared" si="0"/>
        <v>45600</v>
      </c>
      <c r="M44" s="37">
        <f t="shared" si="0"/>
        <v>45601</v>
      </c>
      <c r="N44" s="37">
        <f t="shared" si="0"/>
        <v>45602</v>
      </c>
      <c r="O44" s="37">
        <f t="shared" si="0"/>
        <v>45603</v>
      </c>
      <c r="P44" s="37">
        <f t="shared" si="0"/>
        <v>45604</v>
      </c>
      <c r="Q44" s="37">
        <f t="shared" si="0"/>
        <v>45605</v>
      </c>
      <c r="R44" s="2"/>
      <c r="S44" s="37" t="e">
        <f t="shared" si="1"/>
        <v>#VALUE!</v>
      </c>
      <c r="T44" s="37" t="e">
        <f t="shared" si="1"/>
        <v>#VALUE!</v>
      </c>
      <c r="U44" s="37" t="e">
        <f t="shared" si="1"/>
        <v>#VALUE!</v>
      </c>
      <c r="V44" s="37" t="e">
        <f t="shared" si="1"/>
        <v>#VALUE!</v>
      </c>
      <c r="W44" s="37" t="e">
        <f t="shared" si="1"/>
        <v>#VALUE!</v>
      </c>
      <c r="X44" s="37" t="e">
        <f t="shared" si="1"/>
        <v>#VALUE!</v>
      </c>
      <c r="Y44" s="37" t="e">
        <f t="shared" si="1"/>
        <v>#VALUE!</v>
      </c>
    </row>
    <row r="45" spans="1:26" s="4" customFormat="1" ht="9" customHeight="1">
      <c r="A45" s="253"/>
      <c r="B45" s="253"/>
      <c r="C45" s="253"/>
      <c r="D45" s="253"/>
      <c r="E45" s="253"/>
      <c r="F45" s="253"/>
      <c r="G45" s="253"/>
      <c r="H45" s="252"/>
      <c r="I45" s="39"/>
      <c r="J45" s="39"/>
      <c r="K45" s="37">
        <f t="shared" si="0"/>
        <v>45606</v>
      </c>
      <c r="L45" s="37">
        <f t="shared" si="0"/>
        <v>45607</v>
      </c>
      <c r="M45" s="37">
        <f t="shared" si="0"/>
        <v>45608</v>
      </c>
      <c r="N45" s="37">
        <f t="shared" si="0"/>
        <v>45609</v>
      </c>
      <c r="O45" s="37">
        <f t="shared" si="0"/>
        <v>45610</v>
      </c>
      <c r="P45" s="37">
        <f t="shared" si="0"/>
        <v>45611</v>
      </c>
      <c r="Q45" s="37">
        <f t="shared" si="0"/>
        <v>45612</v>
      </c>
      <c r="R45" s="2"/>
      <c r="S45" s="37" t="e">
        <f t="shared" si="1"/>
        <v>#VALUE!</v>
      </c>
      <c r="T45" s="37" t="e">
        <f t="shared" si="1"/>
        <v>#VALUE!</v>
      </c>
      <c r="U45" s="37" t="e">
        <f t="shared" si="1"/>
        <v>#VALUE!</v>
      </c>
      <c r="V45" s="37" t="e">
        <f t="shared" si="1"/>
        <v>#VALUE!</v>
      </c>
      <c r="W45" s="37" t="e">
        <f t="shared" si="1"/>
        <v>#VALUE!</v>
      </c>
      <c r="X45" s="37" t="e">
        <f t="shared" si="1"/>
        <v>#VALUE!</v>
      </c>
      <c r="Y45" s="37" t="e">
        <f t="shared" si="1"/>
        <v>#VALUE!</v>
      </c>
    </row>
    <row r="46" spans="1:26" s="4" customFormat="1" ht="9" customHeight="1">
      <c r="A46" s="253"/>
      <c r="B46" s="253"/>
      <c r="C46" s="253"/>
      <c r="D46" s="253"/>
      <c r="E46" s="253"/>
      <c r="F46" s="253"/>
      <c r="G46" s="253"/>
      <c r="H46" s="253"/>
      <c r="I46" s="39"/>
      <c r="J46" s="39"/>
      <c r="K46" s="37">
        <f t="shared" si="0"/>
        <v>45613</v>
      </c>
      <c r="L46" s="37">
        <f t="shared" si="0"/>
        <v>45614</v>
      </c>
      <c r="M46" s="37">
        <f t="shared" si="0"/>
        <v>45615</v>
      </c>
      <c r="N46" s="37">
        <f t="shared" si="0"/>
        <v>45616</v>
      </c>
      <c r="O46" s="37">
        <f t="shared" si="0"/>
        <v>45617</v>
      </c>
      <c r="P46" s="37">
        <f t="shared" si="0"/>
        <v>45618</v>
      </c>
      <c r="Q46" s="37">
        <f t="shared" si="0"/>
        <v>45619</v>
      </c>
      <c r="R46" s="2"/>
      <c r="S46" s="37" t="e">
        <f t="shared" si="1"/>
        <v>#VALUE!</v>
      </c>
      <c r="T46" s="37" t="e">
        <f t="shared" si="1"/>
        <v>#VALUE!</v>
      </c>
      <c r="U46" s="37" t="e">
        <f t="shared" si="1"/>
        <v>#VALUE!</v>
      </c>
      <c r="V46" s="37" t="e">
        <f t="shared" si="1"/>
        <v>#VALUE!</v>
      </c>
      <c r="W46" s="37" t="e">
        <f t="shared" si="1"/>
        <v>#VALUE!</v>
      </c>
      <c r="X46" s="37" t="e">
        <f t="shared" si="1"/>
        <v>#VALUE!</v>
      </c>
      <c r="Y46" s="37" t="e">
        <f t="shared" si="1"/>
        <v>#VALUE!</v>
      </c>
    </row>
    <row r="47" spans="1:26" s="4" customFormat="1" ht="9" customHeight="1">
      <c r="A47" s="253"/>
      <c r="B47" s="253"/>
      <c r="C47" s="253"/>
      <c r="D47" s="253"/>
      <c r="E47" s="253"/>
      <c r="F47" s="253"/>
      <c r="G47" s="253"/>
      <c r="H47" s="253"/>
      <c r="I47" s="39"/>
      <c r="J47" s="39"/>
      <c r="K47" s="37">
        <f t="shared" si="0"/>
        <v>45620</v>
      </c>
      <c r="L47" s="37">
        <f t="shared" si="0"/>
        <v>45621</v>
      </c>
      <c r="M47" s="37">
        <f t="shared" si="0"/>
        <v>45622</v>
      </c>
      <c r="N47" s="37">
        <f t="shared" si="0"/>
        <v>45623</v>
      </c>
      <c r="O47" s="37">
        <f t="shared" si="0"/>
        <v>45624</v>
      </c>
      <c r="P47" s="37">
        <f t="shared" si="0"/>
        <v>45625</v>
      </c>
      <c r="Q47" s="37">
        <f t="shared" si="0"/>
        <v>45626</v>
      </c>
      <c r="R47" s="2"/>
      <c r="S47" s="37" t="e">
        <f t="shared" si="1"/>
        <v>#VALUE!</v>
      </c>
      <c r="T47" s="37" t="e">
        <f t="shared" si="1"/>
        <v>#VALUE!</v>
      </c>
      <c r="U47" s="37" t="e">
        <f t="shared" si="1"/>
        <v>#VALUE!</v>
      </c>
      <c r="V47" s="37" t="e">
        <f t="shared" si="1"/>
        <v>#VALUE!</v>
      </c>
      <c r="W47" s="37" t="e">
        <f t="shared" si="1"/>
        <v>#VALUE!</v>
      </c>
      <c r="X47" s="37" t="e">
        <f t="shared" si="1"/>
        <v>#VALUE!</v>
      </c>
      <c r="Y47" s="37" t="e">
        <f t="shared" si="1"/>
        <v>#VALUE!</v>
      </c>
    </row>
    <row r="48" spans="1:26" s="9" customFormat="1" ht="9" customHeight="1">
      <c r="A48" s="5"/>
      <c r="B48" s="5"/>
      <c r="C48" s="5"/>
      <c r="D48" s="5"/>
      <c r="E48" s="5"/>
      <c r="F48" s="5"/>
      <c r="G48" s="5"/>
      <c r="H48" s="5"/>
      <c r="I48" s="6"/>
      <c r="J48" s="6"/>
      <c r="K48" s="37" t="str">
        <f t="shared" si="0"/>
        <v/>
      </c>
      <c r="L48" s="37" t="str">
        <f t="shared" si="0"/>
        <v/>
      </c>
      <c r="M48" s="37" t="str">
        <f t="shared" si="0"/>
        <v/>
      </c>
      <c r="N48" s="37" t="str">
        <f t="shared" si="0"/>
        <v/>
      </c>
      <c r="O48" s="37" t="str">
        <f t="shared" si="0"/>
        <v/>
      </c>
      <c r="P48" s="37" t="str">
        <f t="shared" si="0"/>
        <v/>
      </c>
      <c r="Q48" s="37" t="str">
        <f t="shared" si="0"/>
        <v/>
      </c>
      <c r="R48" s="7"/>
      <c r="S48" s="37" t="e">
        <f t="shared" si="1"/>
        <v>#VALUE!</v>
      </c>
      <c r="T48" s="37" t="e">
        <f t="shared" si="1"/>
        <v>#VALUE!</v>
      </c>
      <c r="U48" s="37" t="e">
        <f t="shared" si="1"/>
        <v>#VALUE!</v>
      </c>
      <c r="V48" s="37" t="e">
        <f t="shared" si="1"/>
        <v>#VALUE!</v>
      </c>
      <c r="W48" s="37" t="e">
        <f t="shared" si="1"/>
        <v>#VALUE!</v>
      </c>
      <c r="X48" s="37" t="e">
        <f t="shared" si="1"/>
        <v>#VALUE!</v>
      </c>
      <c r="Y48" s="37" t="e">
        <f t="shared" si="1"/>
        <v>#VALUE!</v>
      </c>
      <c r="Z48" s="8"/>
    </row>
    <row r="49" spans="1:30" s="10" customFormat="1" ht="19.5" customHeight="1">
      <c r="A49" s="254">
        <f>A50</f>
        <v>45627</v>
      </c>
      <c r="B49" s="255"/>
      <c r="C49" s="255">
        <f>C50</f>
        <v>45628</v>
      </c>
      <c r="D49" s="255"/>
      <c r="E49" s="255">
        <f>E50</f>
        <v>45629</v>
      </c>
      <c r="F49" s="255"/>
      <c r="G49" s="255">
        <f>G50</f>
        <v>45630</v>
      </c>
      <c r="H49" s="255"/>
      <c r="I49" s="255">
        <f>I50</f>
        <v>45631</v>
      </c>
      <c r="J49" s="255"/>
      <c r="K49" s="255">
        <f>K50</f>
        <v>45632</v>
      </c>
      <c r="L49" s="255"/>
      <c r="M49" s="255"/>
      <c r="N49" s="255"/>
      <c r="O49" s="255"/>
      <c r="P49" s="255"/>
      <c r="Q49" s="255"/>
      <c r="R49" s="255"/>
      <c r="S49" s="255">
        <f>S50</f>
        <v>45633</v>
      </c>
      <c r="T49" s="255"/>
      <c r="U49" s="255"/>
      <c r="V49" s="255"/>
      <c r="W49" s="255"/>
      <c r="X49" s="255"/>
      <c r="Y49" s="255"/>
      <c r="Z49" s="257"/>
    </row>
    <row r="50" spans="1:30" s="10" customFormat="1" ht="19.5">
      <c r="A50" s="91">
        <f>$A$41-(WEEKDAY($A$41,1)-(開始_日-1))-IF((WEEKDAY($A$41,1)-(開始_日-1))&lt;=0,7,0)+1</f>
        <v>45627</v>
      </c>
      <c r="B50" s="12"/>
      <c r="C50" s="36">
        <f>A50+1</f>
        <v>45628</v>
      </c>
      <c r="D50" s="13"/>
      <c r="E50" s="36">
        <f>C50+1</f>
        <v>45629</v>
      </c>
      <c r="F50" s="13"/>
      <c r="G50" s="36">
        <f>E50+1</f>
        <v>45630</v>
      </c>
      <c r="H50" s="13"/>
      <c r="I50" s="36">
        <f>G50+1</f>
        <v>45631</v>
      </c>
      <c r="J50" s="13"/>
      <c r="K50" s="243">
        <f>I50+1</f>
        <v>45632</v>
      </c>
      <c r="L50" s="244"/>
      <c r="M50" s="241"/>
      <c r="N50" s="241"/>
      <c r="O50" s="241"/>
      <c r="P50" s="241"/>
      <c r="Q50" s="241"/>
      <c r="R50" s="242"/>
      <c r="S50" s="245">
        <f>K50+1</f>
        <v>45633</v>
      </c>
      <c r="T50" s="246"/>
      <c r="U50" s="236"/>
      <c r="V50" s="236"/>
      <c r="W50" s="236"/>
      <c r="X50" s="236"/>
      <c r="Y50" s="236"/>
      <c r="Z50" s="237"/>
    </row>
    <row r="51" spans="1:30" s="10" customFormat="1" ht="16">
      <c r="A51" s="43"/>
      <c r="B51" s="70"/>
      <c r="C51" s="45"/>
      <c r="D51" s="71"/>
      <c r="E51" s="45"/>
      <c r="F51" s="71"/>
      <c r="G51" s="45"/>
      <c r="H51" s="71"/>
      <c r="I51" s="45"/>
      <c r="J51" s="71"/>
      <c r="K51" s="45"/>
      <c r="L51" s="47"/>
      <c r="M51" s="72"/>
      <c r="N51" s="72"/>
      <c r="O51" s="72"/>
      <c r="P51" s="72"/>
      <c r="Q51" s="72"/>
      <c r="R51" s="71"/>
      <c r="S51" s="43"/>
      <c r="T51" s="48"/>
      <c r="U51" s="70"/>
      <c r="V51" s="70"/>
      <c r="W51" s="70"/>
      <c r="X51" s="70"/>
      <c r="Y51" s="70"/>
      <c r="Z51" s="73"/>
    </row>
    <row r="52" spans="1:30" s="10" customFormat="1" ht="16">
      <c r="A52" s="49"/>
      <c r="B52" s="54"/>
      <c r="C52" s="51"/>
      <c r="D52" s="52"/>
      <c r="E52" s="51"/>
      <c r="F52" s="52"/>
      <c r="G52" s="51"/>
      <c r="H52" s="52"/>
      <c r="I52" s="51"/>
      <c r="J52" s="52"/>
      <c r="K52" s="51"/>
      <c r="L52" s="53"/>
      <c r="M52" s="53"/>
      <c r="N52" s="53"/>
      <c r="O52" s="53"/>
      <c r="P52" s="53"/>
      <c r="Q52" s="53"/>
      <c r="R52" s="52"/>
      <c r="S52" s="49"/>
      <c r="T52" s="50"/>
      <c r="U52" s="50"/>
      <c r="V52" s="50"/>
      <c r="W52" s="50"/>
      <c r="X52" s="50"/>
      <c r="Y52" s="50"/>
      <c r="Z52" s="54"/>
    </row>
    <row r="53" spans="1:30" s="15" customFormat="1" ht="13.25" customHeight="1">
      <c r="A53" s="62"/>
      <c r="B53" s="75"/>
      <c r="C53" s="64"/>
      <c r="D53" s="65"/>
      <c r="E53" s="64"/>
      <c r="F53" s="65"/>
      <c r="G53" s="64"/>
      <c r="H53" s="65"/>
      <c r="I53" s="64"/>
      <c r="J53" s="65"/>
      <c r="K53" s="64"/>
      <c r="L53" s="74"/>
      <c r="M53" s="74"/>
      <c r="N53" s="74"/>
      <c r="O53" s="74"/>
      <c r="P53" s="74"/>
      <c r="Q53" s="74"/>
      <c r="R53" s="65"/>
      <c r="S53" s="62"/>
      <c r="T53" s="63"/>
      <c r="U53" s="63"/>
      <c r="V53" s="63"/>
      <c r="W53" s="63"/>
      <c r="X53" s="63"/>
      <c r="Y53" s="63"/>
      <c r="Z53" s="75"/>
      <c r="AA53" s="10"/>
    </row>
    <row r="54" spans="1:30" s="10" customFormat="1" ht="19.5">
      <c r="A54" s="91">
        <f>S50+1</f>
        <v>45634</v>
      </c>
      <c r="B54" s="12"/>
      <c r="C54" s="36">
        <f>A54+1</f>
        <v>45635</v>
      </c>
      <c r="D54" s="13"/>
      <c r="E54" s="36">
        <f>C54+1</f>
        <v>45636</v>
      </c>
      <c r="F54" s="99"/>
      <c r="G54" s="36">
        <f>E54+1</f>
        <v>45637</v>
      </c>
      <c r="H54" s="100"/>
      <c r="I54" s="36">
        <f>G54+1</f>
        <v>45638</v>
      </c>
      <c r="J54" s="13"/>
      <c r="K54" s="243">
        <f>I54+1</f>
        <v>45639</v>
      </c>
      <c r="L54" s="244"/>
      <c r="M54" s="262"/>
      <c r="N54" s="262"/>
      <c r="O54" s="262"/>
      <c r="P54" s="262"/>
      <c r="Q54" s="262"/>
      <c r="R54" s="263"/>
      <c r="S54" s="245">
        <f>K54+1</f>
        <v>45640</v>
      </c>
      <c r="T54" s="246"/>
      <c r="U54" s="236"/>
      <c r="V54" s="236"/>
      <c r="W54" s="236"/>
      <c r="X54" s="236"/>
      <c r="Y54" s="236"/>
      <c r="Z54" s="237"/>
    </row>
    <row r="55" spans="1:30" s="10" customFormat="1" ht="16">
      <c r="A55" s="43"/>
      <c r="B55" s="70"/>
      <c r="C55" s="45"/>
      <c r="D55" s="71"/>
      <c r="E55" s="45"/>
      <c r="F55" s="71"/>
      <c r="G55" s="45"/>
      <c r="H55" s="71"/>
      <c r="I55" s="45"/>
      <c r="J55" s="71"/>
      <c r="K55" s="45"/>
      <c r="L55" s="47"/>
      <c r="M55" s="72"/>
      <c r="N55" s="72"/>
      <c r="O55" s="72"/>
      <c r="P55" s="72"/>
      <c r="Q55" s="72"/>
      <c r="R55" s="71"/>
      <c r="S55" s="43"/>
      <c r="T55" s="48"/>
      <c r="U55" s="70"/>
      <c r="V55" s="70"/>
      <c r="W55" s="70"/>
      <c r="X55" s="70"/>
      <c r="Y55" s="70"/>
      <c r="Z55" s="73"/>
    </row>
    <row r="56" spans="1:30" s="10" customFormat="1" ht="16">
      <c r="A56" s="49"/>
      <c r="B56" s="54"/>
      <c r="C56" s="51"/>
      <c r="D56" s="52"/>
      <c r="E56" s="51"/>
      <c r="F56" s="52"/>
      <c r="G56" s="51"/>
      <c r="H56" s="52"/>
      <c r="I56" s="51"/>
      <c r="J56" s="52"/>
      <c r="K56" s="51"/>
      <c r="L56" s="53"/>
      <c r="M56" s="53"/>
      <c r="N56" s="53"/>
      <c r="O56" s="53"/>
      <c r="P56" s="53"/>
      <c r="Q56" s="53"/>
      <c r="R56" s="52"/>
      <c r="S56" s="49"/>
      <c r="T56" s="50"/>
      <c r="U56" s="50"/>
      <c r="V56" s="50"/>
      <c r="W56" s="50"/>
      <c r="X56" s="50"/>
      <c r="Y56" s="50"/>
      <c r="Z56" s="54"/>
    </row>
    <row r="57" spans="1:30" s="10" customFormat="1" ht="16">
      <c r="A57" s="62"/>
      <c r="B57" s="75"/>
      <c r="C57" s="64"/>
      <c r="D57" s="65"/>
      <c r="E57" s="64"/>
      <c r="F57" s="65"/>
      <c r="G57" s="64"/>
      <c r="H57" s="65"/>
      <c r="I57" s="64"/>
      <c r="J57" s="65"/>
      <c r="K57" s="64"/>
      <c r="L57" s="74"/>
      <c r="M57" s="74"/>
      <c r="N57" s="74"/>
      <c r="O57" s="74"/>
      <c r="P57" s="74"/>
      <c r="Q57" s="74"/>
      <c r="R57" s="65"/>
      <c r="S57" s="62"/>
      <c r="T57" s="63"/>
      <c r="U57" s="63"/>
      <c r="V57" s="63"/>
      <c r="W57" s="63"/>
      <c r="X57" s="63"/>
      <c r="Y57" s="63"/>
      <c r="Z57" s="75"/>
      <c r="AD57" s="10">
        <v>1</v>
      </c>
    </row>
    <row r="58" spans="1:30" s="10" customFormat="1" ht="19.5">
      <c r="A58" s="91">
        <f>S54+1</f>
        <v>45641</v>
      </c>
      <c r="B58" s="12"/>
      <c r="C58" s="36">
        <f>A58+1</f>
        <v>45642</v>
      </c>
      <c r="D58" s="13"/>
      <c r="E58" s="36">
        <f>C58+1</f>
        <v>45643</v>
      </c>
      <c r="F58" s="13"/>
      <c r="G58" s="36">
        <f>E58+1</f>
        <v>45644</v>
      </c>
      <c r="H58" s="100" t="s">
        <v>22</v>
      </c>
      <c r="I58" s="36">
        <f>G58+1</f>
        <v>45645</v>
      </c>
      <c r="J58" s="13"/>
      <c r="K58" s="243">
        <f>I58+1</f>
        <v>45646</v>
      </c>
      <c r="L58" s="244"/>
      <c r="M58" s="241"/>
      <c r="N58" s="241"/>
      <c r="O58" s="241"/>
      <c r="P58" s="241"/>
      <c r="Q58" s="241"/>
      <c r="R58" s="242"/>
      <c r="S58" s="245">
        <f>K58+1</f>
        <v>45647</v>
      </c>
      <c r="T58" s="246"/>
      <c r="U58" s="271" t="s">
        <v>25</v>
      </c>
      <c r="V58" s="271"/>
      <c r="W58" s="271"/>
      <c r="X58" s="271"/>
      <c r="Y58" s="271"/>
      <c r="Z58" s="272"/>
    </row>
    <row r="59" spans="1:30" s="10" customFormat="1" ht="16">
      <c r="A59" s="43"/>
      <c r="B59" s="70"/>
      <c r="C59" s="45"/>
      <c r="D59" s="71"/>
      <c r="E59" s="45"/>
      <c r="F59" s="71"/>
      <c r="G59" s="45"/>
      <c r="H59" s="71"/>
      <c r="I59" s="45"/>
      <c r="J59" s="71"/>
      <c r="K59" s="45"/>
      <c r="L59" s="47"/>
      <c r="M59" s="72"/>
      <c r="N59" s="72"/>
      <c r="O59" s="72"/>
      <c r="P59" s="72"/>
      <c r="Q59" s="72"/>
      <c r="R59" s="71"/>
      <c r="S59" s="43"/>
      <c r="T59" s="48"/>
      <c r="U59" s="70"/>
      <c r="V59" s="70"/>
      <c r="W59" s="70"/>
      <c r="X59" s="70"/>
      <c r="Y59" s="70"/>
      <c r="Z59" s="73"/>
    </row>
    <row r="60" spans="1:30" s="10" customFormat="1" ht="16">
      <c r="A60" s="49"/>
      <c r="B60" s="54"/>
      <c r="C60" s="51"/>
      <c r="D60" s="52"/>
      <c r="E60" s="51"/>
      <c r="F60" s="52"/>
      <c r="G60" s="51"/>
      <c r="H60" s="52"/>
      <c r="I60" s="51"/>
      <c r="J60" s="52"/>
      <c r="K60" s="51"/>
      <c r="L60" s="53"/>
      <c r="M60" s="53"/>
      <c r="N60" s="53"/>
      <c r="O60" s="53"/>
      <c r="P60" s="53"/>
      <c r="Q60" s="53"/>
      <c r="R60" s="52"/>
      <c r="S60" s="49"/>
      <c r="T60" s="50"/>
      <c r="U60" s="50"/>
      <c r="V60" s="50"/>
      <c r="W60" s="50"/>
      <c r="X60" s="50"/>
      <c r="Y60" s="50"/>
      <c r="Z60" s="54"/>
    </row>
    <row r="61" spans="1:30" s="15" customFormat="1" ht="16">
      <c r="A61" s="62"/>
      <c r="B61" s="75"/>
      <c r="C61" s="64"/>
      <c r="D61" s="65"/>
      <c r="E61" s="64"/>
      <c r="F61" s="65"/>
      <c r="G61" s="64"/>
      <c r="H61" s="65"/>
      <c r="I61" s="64"/>
      <c r="J61" s="65"/>
      <c r="K61" s="64"/>
      <c r="L61" s="74"/>
      <c r="M61" s="74"/>
      <c r="N61" s="74"/>
      <c r="O61" s="74"/>
      <c r="P61" s="74"/>
      <c r="Q61" s="74"/>
      <c r="R61" s="65"/>
      <c r="S61" s="62"/>
      <c r="T61" s="63"/>
      <c r="U61" s="63"/>
      <c r="V61" s="63"/>
      <c r="W61" s="63"/>
      <c r="X61" s="63"/>
      <c r="Y61" s="63"/>
      <c r="Z61" s="75"/>
      <c r="AA61" s="10"/>
    </row>
    <row r="62" spans="1:30" s="10" customFormat="1" ht="22">
      <c r="A62" s="91">
        <f>S58+1</f>
        <v>45648</v>
      </c>
      <c r="B62" s="12"/>
      <c r="C62" s="36">
        <f>A62+1</f>
        <v>45649</v>
      </c>
      <c r="D62" s="115"/>
      <c r="E62" s="36">
        <f>C62+1</f>
        <v>45650</v>
      </c>
      <c r="F62" s="115"/>
      <c r="G62" s="36">
        <f>E62+1</f>
        <v>45651</v>
      </c>
      <c r="H62" s="100"/>
      <c r="I62" s="36">
        <f>G62+1</f>
        <v>45652</v>
      </c>
      <c r="J62" s="13"/>
      <c r="K62" s="243">
        <f>I62+1</f>
        <v>45653</v>
      </c>
      <c r="L62" s="244"/>
      <c r="M62" s="250" t="s">
        <v>42</v>
      </c>
      <c r="N62" s="250"/>
      <c r="O62" s="250"/>
      <c r="P62" s="250"/>
      <c r="Q62" s="250"/>
      <c r="R62" s="251"/>
      <c r="S62" s="245">
        <f>K62+1</f>
        <v>45654</v>
      </c>
      <c r="T62" s="246"/>
      <c r="U62" s="236"/>
      <c r="V62" s="236"/>
      <c r="W62" s="236"/>
      <c r="X62" s="236"/>
      <c r="Y62" s="236"/>
      <c r="Z62" s="237"/>
    </row>
    <row r="63" spans="1:30" s="10" customFormat="1" ht="16">
      <c r="A63" s="43"/>
      <c r="B63" s="70"/>
      <c r="C63" s="45"/>
      <c r="D63" s="71"/>
      <c r="E63" s="45"/>
      <c r="F63" s="71"/>
      <c r="G63" s="45"/>
      <c r="H63" s="98"/>
      <c r="I63" s="45"/>
      <c r="J63" s="71"/>
      <c r="K63" s="45"/>
      <c r="L63" s="47"/>
      <c r="M63"/>
      <c r="N63" s="72"/>
      <c r="O63" s="72"/>
      <c r="P63" s="72"/>
      <c r="Q63" s="72"/>
      <c r="R63" s="71"/>
      <c r="S63" s="43"/>
      <c r="T63" s="48"/>
      <c r="U63" s="70"/>
      <c r="V63" s="70"/>
      <c r="W63" s="70"/>
      <c r="X63" s="70"/>
      <c r="Y63" s="70"/>
      <c r="Z63" s="73"/>
    </row>
    <row r="64" spans="1:30" s="10" customFormat="1" ht="16">
      <c r="A64" s="49"/>
      <c r="B64" s="54"/>
      <c r="C64" s="51"/>
      <c r="D64" s="52"/>
      <c r="E64" s="51"/>
      <c r="F64" s="52"/>
      <c r="G64" s="51"/>
      <c r="H64" s="52"/>
      <c r="I64" s="51"/>
      <c r="J64" s="52"/>
      <c r="K64" s="51"/>
      <c r="L64" s="53"/>
      <c r="M64" s="53"/>
      <c r="N64" s="53"/>
      <c r="O64" s="53"/>
      <c r="P64" s="53"/>
      <c r="Q64" s="53"/>
      <c r="R64" s="52"/>
      <c r="S64" s="49"/>
      <c r="T64" s="50"/>
      <c r="U64" s="50"/>
      <c r="V64" s="50"/>
      <c r="W64" s="50"/>
      <c r="X64" s="50"/>
      <c r="Y64" s="50"/>
      <c r="Z64" s="54"/>
    </row>
    <row r="65" spans="1:26" s="10" customFormat="1" ht="16">
      <c r="A65" s="62"/>
      <c r="B65" s="75"/>
      <c r="C65" s="64"/>
      <c r="D65" s="65"/>
      <c r="E65" s="64"/>
      <c r="F65" s="65"/>
      <c r="G65" s="64"/>
      <c r="H65" s="65"/>
      <c r="I65" s="64"/>
      <c r="J65" s="65"/>
      <c r="K65" s="64"/>
      <c r="L65" s="74"/>
      <c r="M65" s="74"/>
      <c r="N65" s="74"/>
      <c r="O65" s="74"/>
      <c r="P65" s="74"/>
      <c r="Q65" s="74"/>
      <c r="R65" s="65"/>
      <c r="S65" s="62"/>
      <c r="T65" s="63"/>
      <c r="U65" s="63"/>
      <c r="V65" s="63"/>
      <c r="W65" s="63"/>
      <c r="X65" s="63"/>
      <c r="Y65" s="63"/>
      <c r="Z65" s="75"/>
    </row>
    <row r="66" spans="1:26" s="10" customFormat="1" ht="19.5">
      <c r="A66" s="91">
        <f>S62+1</f>
        <v>45655</v>
      </c>
      <c r="B66" s="12"/>
      <c r="C66" s="36">
        <f>A66+1</f>
        <v>45656</v>
      </c>
      <c r="D66" s="13"/>
      <c r="E66" s="36">
        <f>C66+1</f>
        <v>45657</v>
      </c>
      <c r="F66" s="13"/>
      <c r="G66" s="36">
        <f>E66+1</f>
        <v>45658</v>
      </c>
      <c r="H66" s="100" t="s">
        <v>22</v>
      </c>
      <c r="I66" s="36">
        <f>G66+1</f>
        <v>45659</v>
      </c>
      <c r="J66" s="13"/>
      <c r="K66" s="243">
        <f>I66+1</f>
        <v>45660</v>
      </c>
      <c r="L66" s="244"/>
      <c r="M66" s="241"/>
      <c r="N66" s="241"/>
      <c r="O66" s="241"/>
      <c r="P66" s="241"/>
      <c r="Q66" s="241"/>
      <c r="R66" s="242"/>
      <c r="S66" s="245">
        <f>K66+1</f>
        <v>45661</v>
      </c>
      <c r="T66" s="246"/>
      <c r="U66" s="236"/>
      <c r="V66" s="236"/>
      <c r="W66" s="236"/>
      <c r="X66" s="236"/>
      <c r="Y66" s="236"/>
      <c r="Z66" s="237"/>
    </row>
    <row r="67" spans="1:26" s="10" customFormat="1" ht="16">
      <c r="A67" s="43"/>
      <c r="B67" s="70"/>
      <c r="C67" s="45"/>
      <c r="D67" s="71"/>
      <c r="E67" s="45"/>
      <c r="F67" s="101"/>
      <c r="G67" s="45"/>
      <c r="H67" s="71"/>
      <c r="I67" s="45"/>
      <c r="J67" s="101"/>
      <c r="K67" s="45"/>
      <c r="L67" s="47"/>
      <c r="M67" s="302"/>
      <c r="N67" s="303"/>
      <c r="O67" s="303"/>
      <c r="P67" s="303"/>
      <c r="Q67" s="303"/>
      <c r="R67" s="304"/>
      <c r="S67" s="43"/>
      <c r="T67" s="102"/>
      <c r="U67" s="305" t="s">
        <v>28</v>
      </c>
      <c r="V67" s="305"/>
      <c r="W67" s="305"/>
      <c r="X67" s="305"/>
      <c r="Y67" s="305"/>
      <c r="Z67" s="306"/>
    </row>
    <row r="68" spans="1:26" s="10" customFormat="1" ht="16">
      <c r="A68" s="49"/>
      <c r="B68" s="54"/>
      <c r="C68" s="51"/>
      <c r="D68" s="52"/>
      <c r="E68" s="51"/>
      <c r="F68" s="52"/>
      <c r="G68" s="51"/>
      <c r="H68" s="52"/>
      <c r="I68" s="51"/>
      <c r="J68" s="52"/>
      <c r="K68" s="51"/>
      <c r="L68" s="53"/>
      <c r="M68" s="53"/>
      <c r="N68" s="53"/>
      <c r="O68" s="53"/>
      <c r="P68" s="53"/>
      <c r="Q68" s="53"/>
      <c r="R68" s="52"/>
      <c r="S68" s="49"/>
      <c r="T68" s="50"/>
      <c r="U68" s="50"/>
      <c r="V68" s="50"/>
      <c r="W68" s="50"/>
      <c r="X68" s="50"/>
      <c r="Y68" s="50"/>
      <c r="Z68" s="54"/>
    </row>
    <row r="69" spans="1:26" s="10" customFormat="1" ht="16">
      <c r="A69" s="62"/>
      <c r="B69" s="75"/>
      <c r="C69" s="64"/>
      <c r="D69" s="65"/>
      <c r="E69" s="64"/>
      <c r="F69" s="65"/>
      <c r="G69" s="64"/>
      <c r="H69" s="65"/>
      <c r="I69" s="64"/>
      <c r="J69" s="65"/>
      <c r="K69" s="64"/>
      <c r="L69" s="74"/>
      <c r="M69" s="74"/>
      <c r="N69" s="74"/>
      <c r="O69" s="74"/>
      <c r="P69" s="74"/>
      <c r="Q69" s="74"/>
      <c r="R69" s="65"/>
      <c r="S69" s="62"/>
      <c r="T69" s="63"/>
      <c r="U69" s="63"/>
      <c r="V69" s="63"/>
      <c r="W69" s="63"/>
      <c r="X69" s="63"/>
      <c r="Y69" s="63"/>
      <c r="Z69" s="75"/>
    </row>
    <row r="70" spans="1:26" ht="19.5">
      <c r="A70" s="91">
        <f>S66+1</f>
        <v>45662</v>
      </c>
      <c r="B70" s="12"/>
      <c r="C70" s="36">
        <f>A70+1</f>
        <v>45663</v>
      </c>
      <c r="D70" s="13"/>
      <c r="E70" s="36">
        <f>C70+1</f>
        <v>45664</v>
      </c>
      <c r="F70" s="13"/>
      <c r="G70" s="22"/>
      <c r="H70" s="22"/>
      <c r="I70" s="22"/>
      <c r="J70" s="22"/>
      <c r="K70" s="22"/>
      <c r="L70" s="22"/>
      <c r="M70" s="22"/>
      <c r="N70" s="22"/>
      <c r="O70" s="22"/>
      <c r="P70" s="22"/>
      <c r="Q70" s="22"/>
      <c r="R70" s="22"/>
      <c r="S70" s="22"/>
      <c r="T70" s="22"/>
      <c r="U70" s="22"/>
      <c r="V70" s="22"/>
      <c r="W70" s="22"/>
      <c r="X70" s="22"/>
      <c r="Y70" s="22"/>
      <c r="Z70" s="23"/>
    </row>
    <row r="71" spans="1:26" ht="16">
      <c r="A71" s="43"/>
      <c r="B71" s="103" t="s">
        <v>27</v>
      </c>
      <c r="C71" s="45"/>
      <c r="D71" s="101" t="s">
        <v>26</v>
      </c>
      <c r="E71" s="45"/>
      <c r="F71" s="101" t="s">
        <v>26</v>
      </c>
      <c r="G71" s="56"/>
      <c r="H71" s="56"/>
      <c r="I71" s="56"/>
      <c r="J71" s="56"/>
      <c r="K71" s="56"/>
      <c r="L71" s="56"/>
      <c r="M71" s="56"/>
      <c r="N71" s="56"/>
      <c r="O71" s="56"/>
      <c r="P71" s="56"/>
      <c r="Q71" s="56"/>
      <c r="R71" s="56"/>
      <c r="S71" s="56"/>
      <c r="T71" s="56"/>
      <c r="U71" s="56"/>
      <c r="V71" s="56"/>
      <c r="W71" s="56"/>
      <c r="X71" s="56"/>
      <c r="Y71" s="56"/>
      <c r="Z71" s="57"/>
    </row>
    <row r="72" spans="1:26" ht="16">
      <c r="A72" s="49"/>
      <c r="B72" s="54"/>
      <c r="C72" s="51"/>
      <c r="D72" s="52"/>
      <c r="E72" s="51"/>
      <c r="F72" s="52"/>
      <c r="G72" s="59"/>
      <c r="H72" s="59"/>
      <c r="I72" s="59"/>
      <c r="J72" s="59"/>
      <c r="K72" s="60"/>
      <c r="L72" s="60"/>
      <c r="M72" s="60"/>
      <c r="N72" s="60"/>
      <c r="O72" s="60"/>
      <c r="P72" s="60"/>
      <c r="Q72" s="60"/>
      <c r="R72" s="60"/>
      <c r="S72" s="60"/>
      <c r="T72" s="60"/>
      <c r="U72" s="60"/>
      <c r="V72" s="60"/>
      <c r="W72" s="60"/>
      <c r="X72" s="60"/>
      <c r="Y72" s="60"/>
      <c r="Z72" s="61"/>
    </row>
    <row r="73" spans="1:26" s="10" customFormat="1" ht="16">
      <c r="A73" s="62"/>
      <c r="B73" s="75"/>
      <c r="C73" s="64"/>
      <c r="D73" s="65"/>
      <c r="E73" s="64"/>
      <c r="F73" s="65"/>
      <c r="G73" s="67"/>
      <c r="H73" s="67"/>
      <c r="I73" s="67"/>
      <c r="J73" s="67"/>
      <c r="K73" s="68"/>
      <c r="L73" s="68"/>
      <c r="M73" s="68"/>
      <c r="N73" s="68"/>
      <c r="O73" s="68"/>
      <c r="P73" s="68"/>
      <c r="Q73" s="68"/>
      <c r="R73" s="68"/>
      <c r="S73" s="68"/>
      <c r="T73" s="68"/>
      <c r="U73" s="68"/>
      <c r="V73" s="68"/>
      <c r="W73" s="68"/>
      <c r="X73" s="68"/>
      <c r="Y73" s="68"/>
      <c r="Z73" s="69"/>
    </row>
  </sheetData>
  <mergeCells count="34">
    <mergeCell ref="K66:L66"/>
    <mergeCell ref="M66:R66"/>
    <mergeCell ref="S66:T66"/>
    <mergeCell ref="U66:Z66"/>
    <mergeCell ref="K62:L62"/>
    <mergeCell ref="M62:R62"/>
    <mergeCell ref="S62:T62"/>
    <mergeCell ref="U62:Z62"/>
    <mergeCell ref="K49:R49"/>
    <mergeCell ref="S49:Z49"/>
    <mergeCell ref="K58:L58"/>
    <mergeCell ref="M58:R58"/>
    <mergeCell ref="S58:T58"/>
    <mergeCell ref="U58:Z58"/>
    <mergeCell ref="K54:L54"/>
    <mergeCell ref="M54:R54"/>
    <mergeCell ref="S54:T54"/>
    <mergeCell ref="U54:Z54"/>
    <mergeCell ref="D2:O3"/>
    <mergeCell ref="C4:R8"/>
    <mergeCell ref="M67:R67"/>
    <mergeCell ref="U67:Z67"/>
    <mergeCell ref="K50:L50"/>
    <mergeCell ref="M50:R50"/>
    <mergeCell ref="S50:T50"/>
    <mergeCell ref="U50:Z50"/>
    <mergeCell ref="A41:H47"/>
    <mergeCell ref="K41:Q41"/>
    <mergeCell ref="S41:Y41"/>
    <mergeCell ref="A49:B49"/>
    <mergeCell ref="C49:D49"/>
    <mergeCell ref="E49:F49"/>
    <mergeCell ref="G49:H49"/>
    <mergeCell ref="I49:J49"/>
  </mergeCells>
  <phoneticPr fontId="21"/>
  <conditionalFormatting sqref="A50:A51 C50:C51 E50:E51 G50:G51 K50:K51 S50:S51 A54:A55 C54:C55 E54:E55 G54:G55 I54:I55 K54:K55 S54:S55 A58:A59 C58:C59 E58:E59 G58:G59 I58:I59 K58:K59 S58:S59 A62:A63 C62:C63 E62:E63 G62:G63 I62:I63 K62:K63 S62:S63 A66:A67 C66:C67 E66:E67 G66:G67 I66:I67 K66:K67 S66:S67 A70:A71 C70:C71">
    <cfRule type="expression" dxfId="49" priority="7">
      <formula>MONTH(A50)&lt;&gt;MONTH($A$41)</formula>
    </cfRule>
    <cfRule type="expression" dxfId="48" priority="8">
      <formula>OR(WEEKDAY(A50,1)=1,WEEKDAY(A50,1)=7)</formula>
    </cfRule>
  </conditionalFormatting>
  <conditionalFormatting sqref="E70:E71">
    <cfRule type="expression" dxfId="47" priority="1">
      <formula>MONTH(E70)&lt;&gt;MONTH($A$41)</formula>
    </cfRule>
    <cfRule type="expression" dxfId="46" priority="2">
      <formula>OR(WEEKDAY(E70,1)=1,WEEKDAY(E70,1)=7)</formula>
    </cfRule>
  </conditionalFormatting>
  <conditionalFormatting sqref="I50:I51">
    <cfRule type="expression" dxfId="45" priority="5">
      <formula>MONTH(I50)&lt;&gt;MONTH($A$41)</formula>
    </cfRule>
    <cfRule type="expression" dxfId="44" priority="6">
      <formula>OR(WEEKDAY(I50,1)=1,WEEKDAY(I50,1)=7)</formula>
    </cfRule>
  </conditionalFormatting>
  <hyperlinks>
    <hyperlink ref="K73:Z73" r:id="rId1" display="https://www.vertex42.com/calendars/" xr:uid="{00000000-0004-0000-0800-000000000000}"/>
    <hyperlink ref="K72:Z72" r:id="rId2" display="Calendar Templates by Vertex42" xr:uid="{00000000-0004-0000-0800-000001000000}"/>
  </hyperlinks>
  <printOptions horizontalCentered="1" verticalCentered="1"/>
  <pageMargins left="7.6499999999999999E-2" right="0.17" top="0.74803149606299213" bottom="0.74803149606299213" header="0.31496062992125984" footer="0.31496062992125984"/>
  <pageSetup paperSize="9" scale="54"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21</vt:i4>
      </vt:variant>
    </vt:vector>
  </HeadingPairs>
  <TitlesOfParts>
    <vt:vector size="48" baseType="lpstr">
      <vt:lpstr>４月</vt:lpstr>
      <vt:lpstr>５月</vt:lpstr>
      <vt:lpstr>6月</vt:lpstr>
      <vt:lpstr>7月</vt:lpstr>
      <vt:lpstr>８月</vt:lpstr>
      <vt:lpstr>９月</vt:lpstr>
      <vt:lpstr>１０月</vt:lpstr>
      <vt:lpstr>１１月</vt:lpstr>
      <vt:lpstr>１２月</vt:lpstr>
      <vt:lpstr>令和7年１月</vt:lpstr>
      <vt:lpstr>２月</vt:lpstr>
      <vt:lpstr>6年４月</vt:lpstr>
      <vt:lpstr>7年6月</vt:lpstr>
      <vt:lpstr>3月</vt:lpstr>
      <vt:lpstr>令和7年4月</vt:lpstr>
      <vt:lpstr>令和7年5月</vt:lpstr>
      <vt:lpstr>令和7年7月</vt:lpstr>
      <vt:lpstr>3月 (4)</vt:lpstr>
      <vt:lpstr>3月 (5)</vt:lpstr>
      <vt:lpstr>3月 (6)</vt:lpstr>
      <vt:lpstr>詳細情報</vt:lpstr>
      <vt:lpstr>11月分</vt:lpstr>
      <vt:lpstr>Sheet1</vt:lpstr>
      <vt:lpstr>Sheet2</vt:lpstr>
      <vt:lpstr>Sheet3</vt:lpstr>
      <vt:lpstr>Sheet4</vt:lpstr>
      <vt:lpstr>Sheet5</vt:lpstr>
      <vt:lpstr>'１０月'!Print_Area</vt:lpstr>
      <vt:lpstr>'１１月'!Print_Area</vt:lpstr>
      <vt:lpstr>'11月分'!Print_Area</vt:lpstr>
      <vt:lpstr>'１２月'!Print_Area</vt:lpstr>
      <vt:lpstr>'3月'!Print_Area</vt:lpstr>
      <vt:lpstr>'3月 (4)'!Print_Area</vt:lpstr>
      <vt:lpstr>'3月 (5)'!Print_Area</vt:lpstr>
      <vt:lpstr>'3月 (6)'!Print_Area</vt:lpstr>
      <vt:lpstr>'４月'!Print_Area</vt:lpstr>
      <vt:lpstr>'５月'!Print_Area</vt:lpstr>
      <vt:lpstr>'6月'!Print_Area</vt:lpstr>
      <vt:lpstr>'6年４月'!Print_Area</vt:lpstr>
      <vt:lpstr>'7月'!Print_Area</vt:lpstr>
      <vt:lpstr>'7年6月'!Print_Area</vt:lpstr>
      <vt:lpstr>'８月'!Print_Area</vt:lpstr>
      <vt:lpstr>'９月'!Print_Area</vt:lpstr>
      <vt:lpstr>令和7年１月!Print_Area</vt:lpstr>
      <vt:lpstr>令和7年4月!Print_Area</vt:lpstr>
      <vt:lpstr>令和7年5月!Print_Area</vt:lpstr>
      <vt:lpstr>令和7年7月!Print_Area</vt:lpstr>
      <vt:lpstr>開始_日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2018-11-30T02:23:33Z</dcterms:created>
  <dcterms:modified xsi:type="dcterms:W3CDTF">2025-06-26T23:19:55Z</dcterms:modified>
</cp:coreProperties>
</file>